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595" windowHeight="6150" activeTab="0"/>
  </bookViews>
  <sheets>
    <sheet name="HOJA DE TRABAJO" sheetId="1" r:id="rId1"/>
    <sheet name="CUADRO RESUMEN" sheetId="2" r:id="rId2"/>
    <sheet name="MODELO EFE OFICIAL" sheetId="3" r:id="rId3"/>
  </sheets>
  <definedNames>
    <definedName name="_xlnm.Print_Area" localSheetId="0">'HOJA DE TRABAJO'!$F$157:$S$165</definedName>
  </definedNames>
  <calcPr fullCalcOnLoad="1"/>
</workbook>
</file>

<file path=xl/comments1.xml><?xml version="1.0" encoding="utf-8"?>
<comments xmlns="http://schemas.openxmlformats.org/spreadsheetml/2006/main">
  <authors>
    <author>Servei d'Informatica</author>
    <author>casa</author>
    <author>Francesc Gomez</author>
    <author>uab</author>
  </authors>
  <commentList>
    <comment ref="G60" authorId="0">
      <text>
        <r>
          <rPr>
            <b/>
            <sz val="8"/>
            <rFont val="Tahoma"/>
            <family val="0"/>
          </rPr>
          <t>Figurará con signo negativo</t>
        </r>
        <r>
          <rPr>
            <sz val="8"/>
            <rFont val="Tahoma"/>
            <family val="0"/>
          </rPr>
          <t xml:space="preserve">
</t>
        </r>
      </text>
    </comment>
    <comment ref="F60" authorId="0">
      <text>
        <r>
          <rPr>
            <b/>
            <sz val="8"/>
            <rFont val="Tahoma"/>
            <family val="0"/>
          </rPr>
          <t>Figurará con signo negativo</t>
        </r>
      </text>
    </comment>
    <comment ref="D60" authorId="0">
      <text>
        <r>
          <rPr>
            <b/>
            <sz val="8"/>
            <rFont val="Tahoma"/>
            <family val="0"/>
          </rPr>
          <t>Se colocará  la suma de DEBE de las cuentas 108 y 109.  Figurará con signo positivo</t>
        </r>
      </text>
    </comment>
    <comment ref="E60" authorId="0">
      <text>
        <r>
          <rPr>
            <b/>
            <sz val="8"/>
            <rFont val="Tahoma"/>
            <family val="0"/>
          </rPr>
          <t>Se colocará  la suma de HABER de las cuentas 108 y 109. Figurará con signo positivo</t>
        </r>
      </text>
    </comment>
    <comment ref="F75" authorId="0">
      <text>
        <r>
          <rPr>
            <b/>
            <sz val="8"/>
            <rFont val="Tahoma"/>
            <family val="0"/>
          </rPr>
          <t>Servei d'Informatica:</t>
        </r>
        <r>
          <rPr>
            <sz val="8"/>
            <rFont val="Tahoma"/>
            <family val="0"/>
          </rPr>
          <t xml:space="preserve">
Figurará con signo negativo</t>
        </r>
      </text>
    </comment>
    <comment ref="G75" authorId="0">
      <text>
        <r>
          <rPr>
            <b/>
            <sz val="8"/>
            <rFont val="Tahoma"/>
            <family val="0"/>
          </rPr>
          <t>Servei d'Informatica:</t>
        </r>
        <r>
          <rPr>
            <sz val="8"/>
            <rFont val="Tahoma"/>
            <family val="0"/>
          </rPr>
          <t xml:space="preserve">
Debe figurar con saldo 0.   En caso de tener saldo se anulará con la distribución del resultado.</t>
        </r>
      </text>
    </comment>
    <comment ref="G63" authorId="0">
      <text>
        <r>
          <rPr>
            <b/>
            <sz val="8"/>
            <rFont val="Tahoma"/>
            <family val="0"/>
          </rPr>
          <t>Servei d'Informatica:</t>
        </r>
        <r>
          <rPr>
            <sz val="8"/>
            <rFont val="Tahoma"/>
            <family val="0"/>
          </rPr>
          <t xml:space="preserve">
Debe figurar a 0. El importe debe distribuirse a las partidas según acuerdo Junta Accionistas</t>
        </r>
      </text>
    </comment>
    <comment ref="M152" authorId="1">
      <text>
        <r>
          <rPr>
            <b/>
            <sz val="8"/>
            <rFont val="Tahoma"/>
            <family val="0"/>
          </rPr>
          <t>casa:</t>
        </r>
        <r>
          <rPr>
            <sz val="8"/>
            <rFont val="Tahoma"/>
            <family val="0"/>
          </rPr>
          <t xml:space="preserve">
EL RESULTADO DE ESTA CASILLA (DISMINUCION  O AUMENTO)  REFLEJA EL EFECTO DE LAS VARIACIONES EN EL TIPO DE CAMBIO SOBRE LA TESORERÍA DE LA EMPRESA.  SU RESULTADO VA DIRECTO AL MODELO OFICIAL, LETRA D) EFECTO DE LAS 
VARIACIONES DE LOS TIPOS DE CAMBIO
</t>
        </r>
      </text>
    </comment>
    <comment ref="L63" authorId="0">
      <text>
        <r>
          <rPr>
            <b/>
            <sz val="8"/>
            <rFont val="Tahoma"/>
            <family val="0"/>
          </rPr>
          <t>Servei d'Informatica:</t>
        </r>
        <r>
          <rPr>
            <sz val="8"/>
            <rFont val="Tahoma"/>
            <family val="0"/>
          </rPr>
          <t xml:space="preserve">
Debe ajustarse por el importe reconocido como gasto en concepto de impuesto de sociedades reconocido en PyG del ejercicio (cuenta 630) -véase guía ajuste A0-</t>
        </r>
      </text>
    </comment>
    <comment ref="K63" authorId="0">
      <text>
        <r>
          <rPr>
            <b/>
            <sz val="8"/>
            <rFont val="Tahoma"/>
            <family val="0"/>
          </rPr>
          <t>Servei d'Informatica:</t>
        </r>
        <r>
          <rPr>
            <sz val="8"/>
            <rFont val="Tahoma"/>
            <family val="0"/>
          </rPr>
          <t xml:space="preserve">
Debe ajustarse en caso de impuesto sociedades como ingreso del ejercicio  reconocido en PyG  (Véase guía -ajuste A0)</t>
        </r>
      </text>
    </comment>
    <comment ref="K136" authorId="0">
      <text>
        <r>
          <rPr>
            <b/>
            <sz val="8"/>
            <rFont val="Tahoma"/>
            <family val="0"/>
          </rPr>
          <t>Servei d'Informatica:</t>
        </r>
        <r>
          <rPr>
            <sz val="8"/>
            <rFont val="Tahoma"/>
            <family val="0"/>
          </rPr>
          <t xml:space="preserve">
Debe ajustarse por el importe del impuesto corriente del ejrecicio (véase guía, ajuste A0)</t>
        </r>
      </text>
    </comment>
    <comment ref="F63" authorId="2">
      <text>
        <r>
          <rPr>
            <b/>
            <sz val="8"/>
            <rFont val="Tahoma"/>
            <family val="0"/>
          </rPr>
          <t>Francesc Gomez:</t>
        </r>
        <r>
          <rPr>
            <sz val="8"/>
            <rFont val="Tahoma"/>
            <family val="0"/>
          </rPr>
          <t xml:space="preserve">
Figurará el resultado del ejercicio neto de impuestos. La correción por impuesto se realizará en las columnas L o K.</t>
        </r>
      </text>
    </comment>
    <comment ref="G11" authorId="0">
      <text>
        <r>
          <rPr>
            <b/>
            <sz val="8"/>
            <rFont val="Tahoma"/>
            <family val="0"/>
          </rPr>
          <t>Servei d'Informatica:</t>
        </r>
        <r>
          <rPr>
            <sz val="8"/>
            <rFont val="Tahoma"/>
            <family val="0"/>
          </rPr>
          <t xml:space="preserve">
Debe tener saldo 0. Se refiere a los intereses pendientes de cobro devengados a partir del año de elaboración del EFE</t>
        </r>
      </text>
    </comment>
    <comment ref="G15" authorId="0">
      <text>
        <r>
          <rPr>
            <b/>
            <sz val="8"/>
            <rFont val="Tahoma"/>
            <family val="0"/>
          </rPr>
          <t>Servei d'Informatica:</t>
        </r>
        <r>
          <rPr>
            <sz val="8"/>
            <rFont val="Tahoma"/>
            <family val="0"/>
          </rPr>
          <t xml:space="preserve">
Debe tener saldo 0. Se refiere a los intereses pendientes de cobro devengados a partir del año de elaboración del EFE</t>
        </r>
      </text>
    </comment>
    <comment ref="G30" authorId="0">
      <text>
        <r>
          <rPr>
            <b/>
            <sz val="8"/>
            <rFont val="Tahoma"/>
            <family val="0"/>
          </rPr>
          <t>Servei d'Informatica:</t>
        </r>
        <r>
          <rPr>
            <sz val="8"/>
            <rFont val="Tahoma"/>
            <family val="0"/>
          </rPr>
          <t xml:space="preserve">
Debe tener saldo 0. Se refiere a los intereses pendientes de cobro devengados a partir del año de elaboración del EFE</t>
        </r>
      </text>
    </comment>
    <comment ref="G33" authorId="0">
      <text>
        <r>
          <rPr>
            <b/>
            <sz val="8"/>
            <rFont val="Tahoma"/>
            <family val="0"/>
          </rPr>
          <t>Servei d'Informatica:</t>
        </r>
        <r>
          <rPr>
            <sz val="8"/>
            <rFont val="Tahoma"/>
            <family val="0"/>
          </rPr>
          <t xml:space="preserve">
Debe tener saldo 0. Se refiere a los intereses pendientes de cobro devengados a partir del año de elaboración del EFE</t>
        </r>
      </text>
    </comment>
    <comment ref="G37" authorId="0">
      <text>
        <r>
          <rPr>
            <b/>
            <sz val="8"/>
            <rFont val="Tahoma"/>
            <family val="0"/>
          </rPr>
          <t>Servei d'Informatica:</t>
        </r>
        <r>
          <rPr>
            <sz val="8"/>
            <rFont val="Tahoma"/>
            <family val="0"/>
          </rPr>
          <t xml:space="preserve">
Debe tener saldo 0. Se refiere a los intereses pendientes de cobro devengados a partir del año de elaboración del EFE</t>
        </r>
      </text>
    </comment>
    <comment ref="G41" authorId="0">
      <text>
        <r>
          <rPr>
            <b/>
            <sz val="8"/>
            <rFont val="Tahoma"/>
            <family val="0"/>
          </rPr>
          <t>Servei d'Informatica:</t>
        </r>
        <r>
          <rPr>
            <sz val="8"/>
            <rFont val="Tahoma"/>
            <family val="0"/>
          </rPr>
          <t xml:space="preserve">
Debe tener saldo 0. Se refiere a los intereses pendientes de cobro devengados a partir del año de elaboración del EFE</t>
        </r>
      </text>
    </comment>
    <comment ref="G83" authorId="0">
      <text>
        <r>
          <rPr>
            <b/>
            <sz val="8"/>
            <rFont val="Tahoma"/>
            <family val="0"/>
          </rPr>
          <t>Servei d'Informatica:</t>
        </r>
        <r>
          <rPr>
            <sz val="8"/>
            <rFont val="Tahoma"/>
            <family val="0"/>
          </rPr>
          <t xml:space="preserve">
Debe tener saldo 0. Se refiere a los intereses pendientes de PAGO devengados a partir del año de elaboración del EFE</t>
        </r>
      </text>
    </comment>
    <comment ref="G91" authorId="0">
      <text>
        <r>
          <rPr>
            <b/>
            <sz val="8"/>
            <rFont val="Tahoma"/>
            <family val="0"/>
          </rPr>
          <t>Servei d'Informatica:</t>
        </r>
        <r>
          <rPr>
            <sz val="8"/>
            <rFont val="Tahoma"/>
            <family val="0"/>
          </rPr>
          <t xml:space="preserve">
Debe tener saldo 0. Se refiere a los intereses pendientes de PAGO devengados a partir del año de elaboración del EFE</t>
        </r>
      </text>
    </comment>
    <comment ref="G95" authorId="0">
      <text>
        <r>
          <rPr>
            <b/>
            <sz val="8"/>
            <rFont val="Tahoma"/>
            <family val="0"/>
          </rPr>
          <t>Servei d'Informatica:</t>
        </r>
        <r>
          <rPr>
            <sz val="8"/>
            <rFont val="Tahoma"/>
            <family val="0"/>
          </rPr>
          <t xml:space="preserve">
Debe tener saldo 0. Se refiere a los intereses pendientes de PAGO devengados a partir del año de elaboración del EFE</t>
        </r>
      </text>
    </comment>
    <comment ref="G110" authorId="0">
      <text>
        <r>
          <rPr>
            <b/>
            <sz val="8"/>
            <rFont val="Tahoma"/>
            <family val="0"/>
          </rPr>
          <t>Servei d'Informatica:</t>
        </r>
        <r>
          <rPr>
            <sz val="8"/>
            <rFont val="Tahoma"/>
            <family val="0"/>
          </rPr>
          <t xml:space="preserve">
Debe tener saldo 0. Se refiere a los intereses pendientes de PAGO devengados a partir del año de elaboración del EFE</t>
        </r>
      </text>
    </comment>
    <comment ref="G118" authorId="0">
      <text>
        <r>
          <rPr>
            <b/>
            <sz val="8"/>
            <rFont val="Tahoma"/>
            <family val="0"/>
          </rPr>
          <t>Servei d'Informatica:</t>
        </r>
        <r>
          <rPr>
            <sz val="8"/>
            <rFont val="Tahoma"/>
            <family val="0"/>
          </rPr>
          <t xml:space="preserve">
Debe tener saldo 0. Se refiere a los intereses pendientes de PAGO devengados a partir del año de elaboración del EFE</t>
        </r>
      </text>
    </comment>
    <comment ref="G122" authorId="0">
      <text>
        <r>
          <rPr>
            <b/>
            <sz val="8"/>
            <rFont val="Tahoma"/>
            <family val="0"/>
          </rPr>
          <t>Servei d'Informatica:</t>
        </r>
        <r>
          <rPr>
            <sz val="8"/>
            <rFont val="Tahoma"/>
            <family val="0"/>
          </rPr>
          <t xml:space="preserve">
Debe tener saldo 0. Se refiere a los intereses pendientes de PAGO devengados a partir del año de elaboración del EFE</t>
        </r>
      </text>
    </comment>
    <comment ref="G133" authorId="0">
      <text>
        <r>
          <rPr>
            <b/>
            <sz val="8"/>
            <rFont val="Tahoma"/>
            <family val="0"/>
          </rPr>
          <t>Servei d'Informatica:</t>
        </r>
        <r>
          <rPr>
            <sz val="8"/>
            <rFont val="Tahoma"/>
            <family val="0"/>
          </rPr>
          <t xml:space="preserve">
Debe tener saldo 0. Se refiere a los intereses pendientes de PAGO devengados a partir del año de elaboración del EFE</t>
        </r>
      </text>
    </comment>
    <comment ref="G136" authorId="0">
      <text>
        <r>
          <rPr>
            <b/>
            <sz val="8"/>
            <rFont val="Tahoma"/>
            <family val="0"/>
          </rPr>
          <t>Servei d'Informatica:</t>
        </r>
        <r>
          <rPr>
            <sz val="8"/>
            <rFont val="Tahoma"/>
            <family val="0"/>
          </rPr>
          <t xml:space="preserve">
Debe tener saldo 0. Se refiere a los intereses pendientes de PAGO devengados a partir del año de elaboración del EFE</t>
        </r>
      </text>
    </comment>
    <comment ref="F1" authorId="3">
      <text>
        <r>
          <rPr>
            <b/>
            <sz val="8"/>
            <rFont val="Tahoma"/>
            <family val="0"/>
          </rPr>
          <t>uab:</t>
        </r>
        <r>
          <rPr>
            <sz val="8"/>
            <rFont val="Tahoma"/>
            <family val="0"/>
          </rPr>
          <t xml:space="preserve">
COLUMNA DE DATOS DEL AÑO DE ELABORACIONS DEL EFE.. SALDOS FINALES DE LAS PARTIDAS  DE BALANCE</t>
        </r>
      </text>
    </comment>
    <comment ref="G1" authorId="3">
      <text>
        <r>
          <rPr>
            <b/>
            <sz val="8"/>
            <rFont val="Tahoma"/>
            <family val="0"/>
          </rPr>
          <t>uab:</t>
        </r>
        <r>
          <rPr>
            <sz val="8"/>
            <rFont val="Tahoma"/>
            <family val="0"/>
          </rPr>
          <t xml:space="preserve">
COLUMNA DE DATOS DEL AÑO ANTERIOR. SALDO DE PARTIDAS DE CIERRE. 
RECUERDESE QUE DEBE EFECTUAR LA DISTRIBUCION DEL RESULTADO</t>
        </r>
      </text>
    </comment>
    <comment ref="D1" authorId="3">
      <text>
        <r>
          <rPr>
            <b/>
            <sz val="8"/>
            <rFont val="Tahoma"/>
            <family val="0"/>
          </rPr>
          <t>uab:</t>
        </r>
        <r>
          <rPr>
            <sz val="8"/>
            <rFont val="Tahoma"/>
            <family val="0"/>
          </rPr>
          <t xml:space="preserve">
COLUMNA DE DATOS: solo es necesario entrar datos en las casillas sombreadas en color azul. </t>
        </r>
      </text>
    </comment>
    <comment ref="E1" authorId="3">
      <text>
        <r>
          <rPr>
            <b/>
            <sz val="8"/>
            <rFont val="Tahoma"/>
            <family val="0"/>
          </rPr>
          <t>uab:</t>
        </r>
        <r>
          <rPr>
            <sz val="8"/>
            <rFont val="Tahoma"/>
            <family val="0"/>
          </rPr>
          <t xml:space="preserve">
COLUMNA DE DATOS: solo es necesarios entrar datos en las casillas sombreadas en color azul</t>
        </r>
      </text>
    </comment>
    <comment ref="K1" authorId="3">
      <text>
        <r>
          <rPr>
            <b/>
            <sz val="8"/>
            <rFont val="Tahoma"/>
            <family val="0"/>
          </rPr>
          <t>uab:</t>
        </r>
        <r>
          <rPr>
            <sz val="8"/>
            <rFont val="Tahoma"/>
            <family val="0"/>
          </rPr>
          <t xml:space="preserve">
COLUMNAS K y L: ENTRADA DE AJUSTES -Véase listado de ajustes en la guía-</t>
        </r>
      </text>
    </comment>
  </commentList>
</comments>
</file>

<file path=xl/sharedStrings.xml><?xml version="1.0" encoding="utf-8"?>
<sst xmlns="http://schemas.openxmlformats.org/spreadsheetml/2006/main" count="886" uniqueCount="425">
  <si>
    <t xml:space="preserve"> </t>
  </si>
  <si>
    <t>AJUSTES</t>
  </si>
  <si>
    <t>Efectivo</t>
  </si>
  <si>
    <t>DISMINUCION</t>
  </si>
  <si>
    <t>AUMENTO</t>
  </si>
  <si>
    <t>D</t>
  </si>
  <si>
    <t>H</t>
  </si>
  <si>
    <t>CUENTAS ACTIVO</t>
  </si>
  <si>
    <t>I</t>
  </si>
  <si>
    <t>E</t>
  </si>
  <si>
    <t>F</t>
  </si>
  <si>
    <t>explotación</t>
  </si>
  <si>
    <t xml:space="preserve"> inversión</t>
  </si>
  <si>
    <t>ESTADO DE FLUJOS DE EFECTIVO</t>
  </si>
  <si>
    <t>1. Resultado del ejercicio antes de impuestos</t>
  </si>
  <si>
    <t>2. Ajuste del resultado:</t>
  </si>
  <si>
    <t>3. Cambios en el capital corriente</t>
  </si>
  <si>
    <t>4. Otros flujos de efectivo de las actividades de explotación</t>
  </si>
  <si>
    <t>6. Pagos por inversiones</t>
  </si>
  <si>
    <t>7. Cobros por desinversiones</t>
  </si>
  <si>
    <t>9. Cobros y pagos por instrumentos de patrimonio</t>
  </si>
  <si>
    <t>10. Cobros y pagos por instrumentos de pasivo financiero</t>
  </si>
  <si>
    <t>11. Pagos por dividendos y remuneraciones de otros instumentos de patrimonio</t>
  </si>
  <si>
    <t>Emisión:</t>
  </si>
  <si>
    <t>Devolución y amortización de:</t>
  </si>
  <si>
    <t>Efectivo o equivalentes al comienzo del ejercicio</t>
  </si>
  <si>
    <t>Efectivo o equivalentes al final del ejercicio</t>
  </si>
  <si>
    <t>5. FLUJO DE EFECTIVO DE LAS ACTIVIDADES DE EXPLOTACION (+/-1+/-2+/-3+/-4)</t>
  </si>
  <si>
    <t>8. FLUJO DE EFECTIVO DE LAS ACTIVIDADES DE INVERSION (7-6)</t>
  </si>
  <si>
    <t>12. Flujos de efectivo de las actividades de financiación (+/-9+/-10-11)</t>
  </si>
  <si>
    <t>D) Efecto de las variaciones de los tipos de cambio</t>
  </si>
  <si>
    <t>E) AUMENTO/DISMINUCIÓN NETA DEL EFECTIVO O EQUIVALENTES (+/-5+/-8+/-12+/-D)</t>
  </si>
  <si>
    <t>C) FLUJO DE EFECTIVO DE LAS ACTIVIDADES DE FINANCIACIÓN</t>
  </si>
  <si>
    <t>B) FLUJO DE EFECTIVO DE LAS ACTIVIDADES DE INVERSION</t>
  </si>
  <si>
    <t xml:space="preserve">     ·Ajustes PyG diferencias de cambio</t>
  </si>
  <si>
    <t xml:space="preserve">     ·Ajustes PyG variación valor razonable</t>
  </si>
  <si>
    <t xml:space="preserve">     ·Ajustes PyG otros ingresos y gastos</t>
  </si>
  <si>
    <t>A-1.) Fondos propios</t>
  </si>
  <si>
    <t>A-2.) Ajustes por cambios de valor</t>
  </si>
  <si>
    <t>A-3.) Subvenciones,donaciones y legados recibidos</t>
  </si>
  <si>
    <t>B) PASIVO NO CORRIENTE</t>
  </si>
  <si>
    <t>C) PASIVO CORRIENTE</t>
  </si>
  <si>
    <t xml:space="preserve">           · De ejercicios anteriores</t>
  </si>
  <si>
    <t xml:space="preserve">           · Del ejercicio</t>
  </si>
  <si>
    <t>CUENTAS PATRIMONIO NETO Y PASIVO</t>
  </si>
  <si>
    <t xml:space="preserve">                    ·Ejercicios actual</t>
  </si>
  <si>
    <t>Recursos efectivo venta inv emp grupo y asoc. ejercicio</t>
  </si>
  <si>
    <t>Recursos efectivo venta inmov. Material ejercicio</t>
  </si>
  <si>
    <t>Recursos efectivo venta inmov. Intangible ejercicio</t>
  </si>
  <si>
    <t>Recursos efectivo venta inv. inmobiliarias ejercicio</t>
  </si>
  <si>
    <t>Recursos efectivo venta otras inversiones finan. ejercicio</t>
  </si>
  <si>
    <t>Recursos efectivo venta por inversiones ANCMV ejercicio</t>
  </si>
  <si>
    <t>DIVIDENDOS A PAGAR</t>
  </si>
  <si>
    <t>a)</t>
  </si>
  <si>
    <t>Amortización del inmovilizado (+)</t>
  </si>
  <si>
    <t>b)</t>
  </si>
  <si>
    <t>Correcciones valorativas por deterioro (+/-)</t>
  </si>
  <si>
    <t>c)</t>
  </si>
  <si>
    <t>Variación de provisiones (+/- )</t>
  </si>
  <si>
    <t xml:space="preserve"> Imputación de subvenciones (-)</t>
  </si>
  <si>
    <t>d)</t>
  </si>
  <si>
    <t>e)</t>
  </si>
  <si>
    <t xml:space="preserve">Resultados por bajas y enajenaciones del inmovilizado (+/-) </t>
  </si>
  <si>
    <t>f)</t>
  </si>
  <si>
    <t>Resultados por bajas y enajenaciones de instrumentos financieros (+/- )</t>
  </si>
  <si>
    <t>g)</t>
  </si>
  <si>
    <t>h)</t>
  </si>
  <si>
    <t>i)</t>
  </si>
  <si>
    <t>j)</t>
  </si>
  <si>
    <t>Ingresos financieros (-)</t>
  </si>
  <si>
    <t>Gastos financieros (+)</t>
  </si>
  <si>
    <t xml:space="preserve">      · Correcciones Pérdidas +</t>
  </si>
  <si>
    <t xml:space="preserve">      · Correcciones Beneficios -</t>
  </si>
  <si>
    <t>Diferencias de cambio (+/-)</t>
  </si>
  <si>
    <t>Variación de valor razonable en instrumentos financieros (+/-)</t>
  </si>
  <si>
    <t>k)</t>
  </si>
  <si>
    <t>Otros ingresos y gastos (-/+)</t>
  </si>
  <si>
    <t xml:space="preserve">      · Disminución saldo de la cuenta/s +</t>
  </si>
  <si>
    <t xml:space="preserve">      · Incremento saldo de la cuenta/s -</t>
  </si>
  <si>
    <t>Existencias (+/-)</t>
  </si>
  <si>
    <t>Deudores y otras cuentas a cobrar (+/-)</t>
  </si>
  <si>
    <t>Otros activos corrientes (+/-)</t>
  </si>
  <si>
    <t>Acreedores y otras cuentas a pagar (+/-)</t>
  </si>
  <si>
    <t>Otros pasivos corrientes (+/-)</t>
  </si>
  <si>
    <t>Otros activos y pasivos no corrientes</t>
  </si>
  <si>
    <t xml:space="preserve">      · Incremento saldo de la cuenta/s +</t>
  </si>
  <si>
    <t xml:space="preserve">      · Disminución saldo de la cuenta/s -</t>
  </si>
  <si>
    <t>Pagos de intereses (-)</t>
  </si>
  <si>
    <t>Cobros de dividendos (+)</t>
  </si>
  <si>
    <t>Cobros de intereses  (+)</t>
  </si>
  <si>
    <t>Cobros / pagos impuesto sobre beneficios (+/-)</t>
  </si>
  <si>
    <t>Otros pagos/cobros (-/+)</t>
  </si>
  <si>
    <t xml:space="preserve">      · Ejercicios anteriores disminución saldo de la cuenta -</t>
  </si>
  <si>
    <t xml:space="preserve">      · Ejercicio actual disminución saldo de la cuenta -</t>
  </si>
  <si>
    <t xml:space="preserve">      · Ejercicios anteriores incremento saldo de la cuenta +</t>
  </si>
  <si>
    <t xml:space="preserve">      · Ejercicio actual incremento saldo de la cuenta +</t>
  </si>
  <si>
    <t xml:space="preserve">Pagos por inversiones en empresas del grupo y asociadas (-) </t>
  </si>
  <si>
    <t xml:space="preserve">Pagos por inversiones en inmovilizado intangible (-) </t>
  </si>
  <si>
    <t xml:space="preserve">Pagos por inversiones en inmovilizado material (-) </t>
  </si>
  <si>
    <t xml:space="preserve">Pagos por inversiones en inversiones inmobiliarias (-) </t>
  </si>
  <si>
    <t xml:space="preserve">Pagos por inversiones en otros activos financieros (-) </t>
  </si>
  <si>
    <t xml:space="preserve">Pagos por inversiones en activos no corrientes mantenidos para la venta (-) </t>
  </si>
  <si>
    <t xml:space="preserve">Pagos por inversiones en otros activos (-) </t>
  </si>
  <si>
    <t>Cobros por desinversiones de inmovilizado material (+)</t>
  </si>
  <si>
    <t>Cobros por desinversiones en inversiones inmobiliarias (+)</t>
  </si>
  <si>
    <t>Cobros por desinversiones de otros activos financieros (+)</t>
  </si>
  <si>
    <t>Cobros por desinversiones en otros activos (+)</t>
  </si>
  <si>
    <t>Cobros por desinversiones de inmovilizado intangible (+)</t>
  </si>
  <si>
    <t>Cobros por desinversiones en empresas del grupo y asociadas (+)</t>
  </si>
  <si>
    <t>Cobros por desinversiones en activos no corrientes mantenidos para la venta (+)</t>
  </si>
  <si>
    <t>Emisión de instrumentos de patrimonio (+)</t>
  </si>
  <si>
    <t>Enajenación de instrumentos de patrimonio propio (+)</t>
  </si>
  <si>
    <t>Subvenciones, donaciones y legados recibidos (+)</t>
  </si>
  <si>
    <t>Amortización de instrumentos de patrimonio (-)</t>
  </si>
  <si>
    <t xml:space="preserve">Adquisición de instrumentos de patrimonio propio (-) </t>
  </si>
  <si>
    <t>1.</t>
  </si>
  <si>
    <t>2.</t>
  </si>
  <si>
    <t>3.</t>
  </si>
  <si>
    <t>4.</t>
  </si>
  <si>
    <t xml:space="preserve">            a)</t>
  </si>
  <si>
    <t xml:space="preserve">            b)</t>
  </si>
  <si>
    <t>Obligaciones y otros valores negociables (+)</t>
  </si>
  <si>
    <t>Deudas con entidades de crédito (+)</t>
  </si>
  <si>
    <t>Deudas con empresas del grupo y asociadas (+)</t>
  </si>
  <si>
    <t>Otras deudas (+)</t>
  </si>
  <si>
    <t>Obligaciones y otros valores negociables (-)</t>
  </si>
  <si>
    <t>Deudas con entidades de crédito (-)</t>
  </si>
  <si>
    <t>Deudas con empresas del grupo y asociadas (-)</t>
  </si>
  <si>
    <t>Otras deudas (-)</t>
  </si>
  <si>
    <t>a1)</t>
  </si>
  <si>
    <t>a2)</t>
  </si>
  <si>
    <t>Remuneración de otros instrumentos de patrimonio (-)</t>
  </si>
  <si>
    <t>Dividendos [A CUENTA]   (-)</t>
  </si>
  <si>
    <t>Dividendos [PAGO DIV. DE RESULTADOS DE EJ. ANTERIORES]   (-)</t>
  </si>
  <si>
    <t xml:space="preserve">        · Proveedores de inmovilizado intangible l/p (excepto intereses)</t>
  </si>
  <si>
    <t xml:space="preserve">        · Proveedores de inmovilizado material  l/p (excepto intereses)</t>
  </si>
  <si>
    <t xml:space="preserve">        · Proveedores en inversiones inmobiliarias l/p (excepto intereses)</t>
  </si>
  <si>
    <t xml:space="preserve">        · Deudas por otras inversiones financieras l/p (excepto intereses)</t>
  </si>
  <si>
    <t xml:space="preserve">        · Deudas por inversiones en ANCMV l/p  (excepto intereses)</t>
  </si>
  <si>
    <t xml:space="preserve">        · Proveedores de inmovilizado intangible c/p (excepto intereses)</t>
  </si>
  <si>
    <t xml:space="preserve">        · Proveedores de inmovilizado material c/p (excepto intereses)</t>
  </si>
  <si>
    <t xml:space="preserve">        · Proveedores en inversiones inmobiliarias c/p (excepto intereses)</t>
  </si>
  <si>
    <t xml:space="preserve">        · Deudas por otras inversiones financieras c/p (excepto intereses)</t>
  </si>
  <si>
    <t xml:space="preserve">        · Deudas por inversiones en ANCMV c/p  (excepto intereses)</t>
  </si>
  <si>
    <t xml:space="preserve">210,211,(2811),(2910),(2911), 212,213,214,215,216, 217, 218, 219, (2812),(2813),(2814),(2815),(2816), (2817), (2818),(2819),(2912), (2913), (2914), (2915),(2916),(2917), (2918), (2919), 23                                                                                                                                                               </t>
  </si>
  <si>
    <t xml:space="preserve">220,(2920) , 221,(282),(2921) </t>
  </si>
  <si>
    <r>
      <t>580,581,582,583,584,(599)</t>
    </r>
    <r>
      <rPr>
        <b/>
        <sz val="9"/>
        <color indexed="16"/>
        <rFont val="Times New Roman"/>
        <family val="1"/>
      </rPr>
      <t xml:space="preserve">    </t>
    </r>
  </si>
  <si>
    <r>
      <t>430,</t>
    </r>
    <r>
      <rPr>
        <sz val="9"/>
        <rFont val="Times New Roman"/>
        <family val="1"/>
      </rPr>
      <t>431,432,435,436,(437),(490</t>
    </r>
    <r>
      <rPr>
        <sz val="9"/>
        <color indexed="8"/>
        <rFont val="Times New Roman"/>
        <family val="1"/>
      </rPr>
      <t>),</t>
    </r>
    <r>
      <rPr>
        <sz val="9"/>
        <rFont val="Times New Roman"/>
        <family val="1"/>
      </rPr>
      <t xml:space="preserve"> (4935), 433,434,(4933),(4934), 44,5531,5533, 460,544, 4700,4708,471,472, 5580 </t>
    </r>
  </si>
  <si>
    <t>570,571,572,573,574,575 , 576</t>
  </si>
  <si>
    <t>100,101,102, (103), (1040)</t>
  </si>
  <si>
    <t>112, 1141, 113,1140,1142,1143,115,119</t>
  </si>
  <si>
    <t xml:space="preserve">(108),(109) </t>
  </si>
  <si>
    <t xml:space="preserve">120, (121) </t>
  </si>
  <si>
    <t xml:space="preserve">133, 1340, 137 </t>
  </si>
  <si>
    <t xml:space="preserve">130,131,132 </t>
  </si>
  <si>
    <t>140, 141, 142, 143, 145, 146, 147</t>
  </si>
  <si>
    <t xml:space="preserve">177,178,179 </t>
  </si>
  <si>
    <t>585,586,587,588,589</t>
  </si>
  <si>
    <t>500, 501,505,506</t>
  </si>
  <si>
    <t xml:space="preserve">201,(2801),(2901), 202,(2802),(2902)203,(2803),(2903),204, 206,(2806),(2906), 205,209, (2805),(2905) </t>
  </si>
  <si>
    <t>746 y 747</t>
  </si>
  <si>
    <t>2403,2404,(2493),(2494),(293),2423,2424,(2953),(2954),2413,2414,(2943),(2944)                  -SIN INTERESES-</t>
  </si>
  <si>
    <t xml:space="preserve">INTERESES DE LAS CUENTAS ANTERIORES PROCEDENTES DE EJERCICIOS ANTERIORES  </t>
  </si>
  <si>
    <t>INTERESES DE LAS CUENTAS ANTERIORES PROCEDENTES DEL EJERCICIO ACTUAL</t>
  </si>
  <si>
    <t>670,671,672,770,771,772</t>
  </si>
  <si>
    <t>Todas las del grupo 76 excepto 763 y 768</t>
  </si>
  <si>
    <t>Todas las del grupo 66 excepto 663 y 668</t>
  </si>
  <si>
    <t>Todas las del grupo 69 excepto la 695 y todas las del grupo 79 excepto la 795</t>
  </si>
  <si>
    <t>1603,1604,1623,1624,1633,1634</t>
  </si>
  <si>
    <t>2405,(2495),250,(259) , 2425,252,254,(2955),(298), 2415,251,(2945),(297), 255, 258,26</t>
  </si>
  <si>
    <t xml:space="preserve">30,(390),31,32,(391),(392),33,34,(393),(394),35,(395),36,(396),407 </t>
  </si>
  <si>
    <t xml:space="preserve"> (557)</t>
  </si>
  <si>
    <t>5105, 520</t>
  </si>
  <si>
    <t>4709 PROCEDENTES DE AÑOS ANTERIORES</t>
  </si>
  <si>
    <t>4709  ORIGINADOS EN EL AÑO ACTUAL</t>
  </si>
  <si>
    <t>5335, 5345, 546, 547   ORIGINADOS EN EL AÑO ACTUAL</t>
  </si>
  <si>
    <t>5335, 5345, 546, 547   PROCEDENTES DE AÑOS ANTERIORES</t>
  </si>
  <si>
    <t>5333,5334,5343,5344      ORIGINADOS EN EL AÑO ACTUAL</t>
  </si>
  <si>
    <t>5333,5334,5343,5344      PROCEDENTES DE AÑOS ANTERIORES</t>
  </si>
  <si>
    <t>666 y 766</t>
  </si>
  <si>
    <t>5145,527,528   ORIGINADOS EN EL AÑO ACTUAL</t>
  </si>
  <si>
    <t>5143, 5144    ORIGINADOS EN EL AÑO ACTUAL</t>
  </si>
  <si>
    <t>5143, 5144    PROCEDENTES DE AÑOS ANTERIORES</t>
  </si>
  <si>
    <t>5145,527,528   PROCEDENTES DE AÑOS ANTERIORES</t>
  </si>
  <si>
    <t>4752    PROCEDENTES DE AÑOS ANTERIORES</t>
  </si>
  <si>
    <t>4752    ORIGINADOS EN EL AÑO ACTUAL</t>
  </si>
  <si>
    <t>A) ACTIVO NO CORRIENTE</t>
  </si>
  <si>
    <t>B) ACTIVO CORRIENTE</t>
  </si>
  <si>
    <t>A) PATRIMONIO NETO</t>
  </si>
  <si>
    <t>Observaciones</t>
  </si>
  <si>
    <t>financiación</t>
  </si>
  <si>
    <t>1605, 170</t>
  </si>
  <si>
    <t>1635,171,172,175,180,185,189, 176</t>
  </si>
  <si>
    <t>Intereses a cobrar l/p</t>
  </si>
  <si>
    <t>Intereses a cobrar c/p</t>
  </si>
  <si>
    <t>Dividendos a cobrar de inv. en empresas del grupo y asociadas y de otras inversiones financieras</t>
  </si>
  <si>
    <t>Deudas por intereses l/p</t>
  </si>
  <si>
    <t>Deudas por intereses c/p</t>
  </si>
  <si>
    <t>I. Inmovilizado intangible</t>
  </si>
  <si>
    <t>II. Inmovilizado material</t>
  </si>
  <si>
    <t>III. Inversiones inmobiliarias</t>
  </si>
  <si>
    <t>IV. Inversiones emp. del grupo y asociadas a l/p (excepto intereses y créditos por venta de inmovilizado entre los cuales se incluyen los créditos por venta de Inversiones Financieras)</t>
  </si>
  <si>
    <t>V. Inversiones financieras a l/p (excepto intereses y créditos por venta de inmovilizado entre los cuales se incluyen los créditos por venta de Inversiones Financieras)</t>
  </si>
  <si>
    <t>VI. Activos por impuesto diferido</t>
  </si>
  <si>
    <t>I. Activos no corrientes mantenidos para la venta</t>
  </si>
  <si>
    <t>II. Existencias</t>
  </si>
  <si>
    <t>IV. Inversiones emp. del grupo y asociadas a c/p (excepto intereses, dividendos y créditos por venta de inmovilizado)</t>
  </si>
  <si>
    <t>V. Inversiones financieras a c/p (excepto intereses, dividendos y créditos por venta de inmovilizado)</t>
  </si>
  <si>
    <t>VI. Periodificaciones a c/p</t>
  </si>
  <si>
    <t>VII. Efectivo + Bancos</t>
  </si>
  <si>
    <t>I. Capital</t>
  </si>
  <si>
    <t>II. Prima de emisión</t>
  </si>
  <si>
    <t>III. Reservas</t>
  </si>
  <si>
    <t>IV. (Acciones y particip. en patrimonio propias)</t>
  </si>
  <si>
    <t>V. Resultados de ejercicios anteriores</t>
  </si>
  <si>
    <t>VI. Otras aportaciones de socios</t>
  </si>
  <si>
    <r>
      <t>VII. Resultado neto del ejercicio</t>
    </r>
    <r>
      <rPr>
        <b/>
        <sz val="11"/>
        <rFont val="Arial"/>
        <family val="2"/>
      </rPr>
      <t xml:space="preserve"> (P y G) + Ajuste impuesto de sociedades del ejercicio</t>
    </r>
  </si>
  <si>
    <t>VIII. (Dividendo a cuenta)</t>
  </si>
  <si>
    <t>II. Deudas a largo plazo (excepto intereses y proveedores de inmovilizado)</t>
  </si>
  <si>
    <t xml:space="preserve">       3 · Acreedores por arrendamiento financiero (excepto intereses)</t>
  </si>
  <si>
    <t xml:space="preserve">       2 · Deudas con entidades de crédito (excepto intereses)</t>
  </si>
  <si>
    <t xml:space="preserve">       1  · Obligaciones y otros valores negociables  (excepto intereses)</t>
  </si>
  <si>
    <t>III. Deudas con empresas del grupo y asociadas a l/p (excepto intereses)</t>
  </si>
  <si>
    <t>IV. Pasivos por impuesto diferido</t>
  </si>
  <si>
    <t>V. Periodificaciones a l/p</t>
  </si>
  <si>
    <t>I. Pasivos vinc. activos no corrientes manten. venta</t>
  </si>
  <si>
    <t>II. Provisiones a corto plazo</t>
  </si>
  <si>
    <t>III. Deudas a corto plazo</t>
  </si>
  <si>
    <t xml:space="preserve">       1 · Obligaciones y otros valores negociables (excepto intereses)</t>
  </si>
  <si>
    <t xml:space="preserve">    5 · Pasivos por impuesto corriente (Hacienda Pública por Impuesto de Sociedades)</t>
  </si>
  <si>
    <t xml:space="preserve">           · Ejercicio actual</t>
  </si>
  <si>
    <t xml:space="preserve">   5 · Activo por impuesto corriente </t>
  </si>
  <si>
    <t xml:space="preserve">      · Creditos a l/p por venta de inv. emp grupo y asociadas </t>
  </si>
  <si>
    <t xml:space="preserve">      · Creditos a l/p por venta de inmov. Intangible</t>
  </si>
  <si>
    <t xml:space="preserve">      · Creditos a l/p por venta de inmov. Material </t>
  </si>
  <si>
    <t xml:space="preserve">      · Creditos a l/p por venta de inmov. Inmobiliarias</t>
  </si>
  <si>
    <t xml:space="preserve">      · Creditos a l/p por venta de otras inversiones financieras</t>
  </si>
  <si>
    <t xml:space="preserve">      · Creditos a l/p por venta de inv. ANCMV </t>
  </si>
  <si>
    <t xml:space="preserve">      · Creditos a c/p por venta de inv emp grupo y asociadas</t>
  </si>
  <si>
    <t xml:space="preserve">      · Creditos a c/p por venta de inmov. Intangible</t>
  </si>
  <si>
    <t xml:space="preserve">      · Creditos a c/p por venta de inmov. Material </t>
  </si>
  <si>
    <t xml:space="preserve">      · Creditos a c/p por venta de inmov. Inmobiliarias</t>
  </si>
  <si>
    <t xml:space="preserve">      · Creditos a c/p por venta de otras inversiones financieras</t>
  </si>
  <si>
    <t xml:space="preserve">      · Creditos a c/p por venta de inv. ANCMV </t>
  </si>
  <si>
    <t>695 y cuentas de gastos utilizadas para dotaciónes provisiones subgrupo 14 y 795</t>
  </si>
  <si>
    <t>Proveedores de inmovilizado a l/p</t>
  </si>
  <si>
    <t>Proveedores de inmovilizado a c/p</t>
  </si>
  <si>
    <t>242,253    (VINCULADO A EMPRESAS DEL GRUPO Y ASOCIADAS)</t>
  </si>
  <si>
    <t>242, 253   (VINCULADO AL INMOVILIZADO INTANGIBLE)</t>
  </si>
  <si>
    <t>242, 253      (VINCULADO AL INMOVILIZADO MATERIAL)</t>
  </si>
  <si>
    <t>242, 253      (VINCULADO A INVERSIONES INMOBILIARIAS)</t>
  </si>
  <si>
    <t>242, 253      (VINCULADO A OTRAS INVERSIONES FINANCIERAS)</t>
  </si>
  <si>
    <t>242, 253      (VINCULADO A INVERSIONES ANCMV)</t>
  </si>
  <si>
    <t>532, 543      (VINCULADO A EMPRESAS DEL GRUPO Y ASOCIADAS)</t>
  </si>
  <si>
    <t>532, 543      (VINCULADO AL INMOVILIZADO INTANGIBLE)</t>
  </si>
  <si>
    <t>532, 543      (VINCULADO AL INMOVILIZADO MATERIAL)</t>
  </si>
  <si>
    <t>532, 543      (VINCULADO A INVERSIONES INMOBILIARIAS)</t>
  </si>
  <si>
    <t>532, 543      (VINCULADO A OTRAS INVERSIONES FINANCIERAS)</t>
  </si>
  <si>
    <t>532, 543      (VINCULADO A INVERSIONES ANCMV)</t>
  </si>
  <si>
    <t>400,401,405, (406),403,404, 41,465,466,4750,4751,4758,476,477,438</t>
  </si>
  <si>
    <t>5303, 5304, (5393),(5394),(593),5323,5324,(5953),(5954) 5313,5314,(5943),(5944),5523,5524     -SIN INTERESES-</t>
  </si>
  <si>
    <t>5305,540,(5395),(549), 5325,542,543,547,(5955),(598), 5315,541,(5945), (597), 5590,5593,548,551,5525,565,566</t>
  </si>
  <si>
    <t>Créditos a l/p por venta de inmovilizado</t>
  </si>
  <si>
    <t>Créditos a c/p por venta de inmovilizado</t>
  </si>
  <si>
    <t>Intereses incorporados en las cuentas de provisiones</t>
  </si>
  <si>
    <t xml:space="preserve">       4 · Otros pasivos financieros (excepto intereses)</t>
  </si>
  <si>
    <t>I. Provisiones a largo plazo (excepto intereses)</t>
  </si>
  <si>
    <r>
      <t xml:space="preserve">      </t>
    </r>
    <r>
      <rPr>
        <sz val="9"/>
        <rFont val="Arial"/>
        <family val="2"/>
      </rPr>
      <t xml:space="preserve">   · Proveedores compra inver. emp grupo y asoc l/p (excepto intereses)</t>
    </r>
  </si>
  <si>
    <r>
      <t xml:space="preserve">      </t>
    </r>
    <r>
      <rPr>
        <sz val="9"/>
        <rFont val="Arial"/>
        <family val="2"/>
      </rPr>
      <t xml:space="preserve">   · Proveedores compra inver. emp grupo y asoc c/p (excepto intereses)</t>
    </r>
  </si>
  <si>
    <r>
      <t xml:space="preserve">IV. Deudas con empresas del grupo y asociadas a </t>
    </r>
    <r>
      <rPr>
        <sz val="9"/>
        <rFont val="Arial"/>
        <family val="2"/>
      </rPr>
      <t>c/p (excepto intereses)</t>
    </r>
  </si>
  <si>
    <t>III. Deudores comerciales y otras cuentas a cobrar (excepto activo por impuesto corriente e intereses)</t>
  </si>
  <si>
    <t>V. Acreedores comerciales y otras cuentas a pagar (excepto Pasivos por impuesto corriente e intereses)</t>
  </si>
  <si>
    <t>PROCEDENTES DE AÑOS ANTERIORES</t>
  </si>
  <si>
    <t>ORIGINADOS EN EL AÑO ACTUAL</t>
  </si>
  <si>
    <t xml:space="preserve">           ·  Ejercicios anteriores al de elaboración del EFE</t>
  </si>
  <si>
    <t xml:space="preserve">                   ·  Ejercicios anteriores al de elaboración del EFE</t>
  </si>
  <si>
    <t xml:space="preserve">Empresas del grupo y asociadas (-) </t>
  </si>
  <si>
    <t xml:space="preserve">Inmovilizado intangible (-) </t>
  </si>
  <si>
    <t xml:space="preserve">Inmovilizado material (-) </t>
  </si>
  <si>
    <t xml:space="preserve">Inversiones inmobiliarias (-) </t>
  </si>
  <si>
    <t xml:space="preserve">Otros activos financieros (-) </t>
  </si>
  <si>
    <t xml:space="preserve">Activos no corrientes mantenidos para la venta (-) </t>
  </si>
  <si>
    <t>ESTADO DE FLUJOS DE EFECTIVO DEL  EJERCICIO TERMINADO EL  31.12.20XX</t>
  </si>
  <si>
    <t>Empresas del grupo y asociadas (+)</t>
  </si>
  <si>
    <t>Inmovilizado intangible (+)</t>
  </si>
  <si>
    <t>Inmovilizado material (+)</t>
  </si>
  <si>
    <t>Inversiones inmobiliarias (+)</t>
  </si>
  <si>
    <t>Otros activos financieros (+)</t>
  </si>
  <si>
    <t>Activos no corrientes mantenidos para la venta (+)</t>
  </si>
  <si>
    <t xml:space="preserve">Otros activos (-) </t>
  </si>
  <si>
    <t>A) FLUJO DE EFECTIVO DE LAS ACTIVIDADES DE EXPLOTACION</t>
  </si>
  <si>
    <t>NOTAS</t>
  </si>
  <si>
    <t>EJERCICIO 20XX</t>
  </si>
  <si>
    <t>EJER. 20XX-1</t>
  </si>
  <si>
    <t>Remuneración otros instrumentos de patrimonio</t>
  </si>
  <si>
    <t>Recursos efectivo unidad de negocio</t>
  </si>
  <si>
    <t>Recursos efectivo otros activos</t>
  </si>
  <si>
    <t xml:space="preserve">Pagos por inversiones en unidad de negocio (-) </t>
  </si>
  <si>
    <t>Unidad de negocio (-)</t>
  </si>
  <si>
    <t>Unidad de negocio (+)</t>
  </si>
  <si>
    <t xml:space="preserve">Otros activos (+) </t>
  </si>
  <si>
    <t>Cobros por inversiones en unidad de negocio (+)</t>
  </si>
  <si>
    <t>Otros cobros/pagos de explotación</t>
  </si>
  <si>
    <t xml:space="preserve">      · Entradas (+)</t>
  </si>
  <si>
    <t xml:space="preserve">      · Salidas (-)</t>
  </si>
  <si>
    <t xml:space="preserve">(1034),(1044),(190),(192),194,509,,5135,5145,521,522,525,551,5525, 5530,5532,555,5565,5566, 560,561,569 </t>
  </si>
  <si>
    <t>5103,5104,5123,5124,5133,5134,5523,5524, 5563,5564</t>
  </si>
  <si>
    <t>511,523 (VINCULADO A INVERSIONES ANCMV)                                   -SIN INTERESES-</t>
  </si>
  <si>
    <r>
      <t>511,523</t>
    </r>
    <r>
      <rPr>
        <sz val="9"/>
        <rFont val="Arial"/>
        <family val="0"/>
      </rPr>
      <t xml:space="preserve"> (VINCULADO AL INMOVILIZADO INTANGIBLE)                       -SIN INTERESES-</t>
    </r>
  </si>
  <si>
    <t>511,523 (VINCULADO AL INMOVILIZADO MATERIAL)                            -SIN INTERESES-</t>
  </si>
  <si>
    <t>511,523 (VINCULADO A INVERSIONES INMOBILIARIAS)                          -SIN INTERESES-</t>
  </si>
  <si>
    <t>511,523 (VINCULADO A OTRAS INV. FINANCIERAS)                               -SIN INTERESES-</t>
  </si>
  <si>
    <t>511,523 (VINCULADO A INVERSIONES ANCMV)                                            -SIN INTERESES-</t>
  </si>
  <si>
    <t>161,173 (VINCULADO A EMP. GRUPO Y ASOCIADAS)                     SIN INTERESES-</t>
  </si>
  <si>
    <t>161,173 (VINCULADO AL INMOVILIZADO INTANGIBLE)      SIN INTERESES-</t>
  </si>
  <si>
    <t>161,173 (VINCULADO AL INMOVILIZADO MATERIAL)          SIN INTERESES-</t>
  </si>
  <si>
    <t>161,173 (VINCULADO A INVERSIONES INMOBILIARIAS)   SIN INTERESES-</t>
  </si>
  <si>
    <t>161,173 (VINCULADO A OTRAS INV. FINANCIERAS)          SIN INTERESES-</t>
  </si>
  <si>
    <t>161,173 (VINCULADO A INVERSIONES ANCMV)                          SIN INTERESES-</t>
  </si>
  <si>
    <t>SOLUCION/ES AL PROBLEMA</t>
  </si>
  <si>
    <t>SOLUCION 1) Idem que la propuesta para el inmovilizado material, intangible, etc.</t>
  </si>
  <si>
    <t>SOLUCION 2) Idem que la propuesta para el inmovilizado material, intangible, etc.</t>
  </si>
  <si>
    <t>SOLUCION) Estas partidas solo aparecen al introducir ajustes. Compruébese si ha introducido un ajsute en la columna K. Una anotación en la columna K de estas partidas sería incorrecto.</t>
  </si>
  <si>
    <t>SOLUCION) Compruébese que se ha realizado el ajuste por imputación de subvenciones a resultado ejercicio (véase ajuste A.4 de la guía -apartado 3.3-)</t>
  </si>
  <si>
    <t xml:space="preserve">SOLUCION 1) Se trata de una operación de adquisición de inmovilizado del ejercicio y pagada durante el mismo: Debe ajustarse y trasladarse a las filas 140 a 145 sobre recursos efectivo venta inmovilizado   el importe que figure en la columna Q  (véase ajuste A.5.1 y A6.1 de la guía -apartado 3.3-)                          </t>
  </si>
  <si>
    <t xml:space="preserve">SOLUCION  2) Se trata de una operación de adquisición con pago aplazado.Debe ajustarse con proveedores de inmovilizado a largo plazo (filas 97 a 109) o a  corto plazo (124 a 129)  (Véase ajuste B.1 de la guía -apartado 3.3-) </t>
  </si>
  <si>
    <t>SOLUCION) Queda pendiente de ajustar el activo por impuesto diferido (véase ajuste A.0 y B.6  de la guía -apartado 3.3-)</t>
  </si>
  <si>
    <t>SOLUCION) Se trata de una operación de adquisición de inmovilizado que se ha aplazado el pago a ejercicios posteriores. Debe ajustarse con el importe del inmovilizado vinculado (véase ajuste B.1  de la guía -apartado 3.3-)</t>
  </si>
  <si>
    <t>SOLUCION) Se trata de una operación de adquisición de inmovilizado que se ha aplazado el pago a ejercicios posteriores. Debe ajustarse con el importe del inmovilizado vinculado (véase ajuste B.1 de la guía -apartado 3.3-)</t>
  </si>
  <si>
    <t>SOLUCION) Compruébese que se ha realizado el ajuste que cancela  la variación de valor del activo financiero  (véase ajuste B.6 de la guía -apartado 3.3-)</t>
  </si>
  <si>
    <t>SOLUCION 1) Queda pendiente de ajustar el pasivo por impuesto diferido (véase ajuste A.0 y B.6  de la guía -apartado 3.3-)</t>
  </si>
  <si>
    <t>SOLUCION 2) No se ha ajustado el pasivo por impuesto diferdio en una subvención de capital  (véase ajuste C.3 y C.4 de la guía -aparatado 3.3-)</t>
  </si>
  <si>
    <t>SOLUCION) Estas partidas solo aparecen al introducir ajustes. Compruébese si ha introducido un ajuste en la columna L. Una anotación en la columna L sería incorrecta.</t>
  </si>
  <si>
    <t>SOLUCION) El cobro de intereses solo puede dar lugar a un aumento de tesorería. Falta ajustar el importe de los ingresos devengados en concepto de intereses. (véase ajuste A.8 de la guía -apartado 3.3-)</t>
  </si>
  <si>
    <t>SOLUCION) El cobro de impuestos  solo puede dar lugar a un aumento de tesorería. Falta ajustar  (véase ajuste A.0.a  de la guía -apartado 3.3-)</t>
  </si>
  <si>
    <t>SOLUCION) El pago de intereses solo puede dar lugar a una disminución  de tesorería. Falta ajustar el importe de los gastos devengados en concepto de intereses. (véase ajuste A.9 de la guía -apartado 3.3-)</t>
  </si>
  <si>
    <t>SOLUCION) El pago de impuestos  solo puede dar lugar a una disminución de tesorería. Falta ajustar  (véase ajuste A.0.a  de la guía -apartado 3.3-)</t>
  </si>
  <si>
    <t xml:space="preserve">Las casillas Q5 a Q8 deben quedar a 0.    </t>
  </si>
  <si>
    <t>Las casillas N10 y N11 deben quedar a 0.</t>
  </si>
  <si>
    <t xml:space="preserve">La casilla Q12  debe quedar a 0.    </t>
  </si>
  <si>
    <t>Las casillas N14 y N15 deben quedar a 0.</t>
  </si>
  <si>
    <t xml:space="preserve">Las casillas  P17 a P22 deben quedar a 0.    </t>
  </si>
  <si>
    <t>Las casillas N23 y O23 deben quedar a 0</t>
  </si>
  <si>
    <t>La casillas N29 y N30 deben quedar a 0.</t>
  </si>
  <si>
    <t>Las casillas  N32 y N33 deben quedar a 0.</t>
  </si>
  <si>
    <t xml:space="preserve">La casilla Q34 debe quedar a 0.    </t>
  </si>
  <si>
    <t>Las casillas N36 y N37 deben quedar a 0.</t>
  </si>
  <si>
    <t xml:space="preserve">La casilla Q38 debe quedar a 0.    </t>
  </si>
  <si>
    <t>Las casillas N40 y N41 deben quedar a 0.</t>
  </si>
  <si>
    <t xml:space="preserve">Las casillas P44 a P49 deben quedar a 0.    </t>
  </si>
  <si>
    <t>Las casillas R61 y S61 deben quedar a 0</t>
  </si>
  <si>
    <t>La casilla S75 debe quedar a  0</t>
  </si>
  <si>
    <t>Las casillas R77 y S77 deben quedar a  0</t>
  </si>
  <si>
    <t>La casilla R78 debe quedar a  0</t>
  </si>
  <si>
    <t>Las casilla O82 y O83 deben quedar a 0.</t>
  </si>
  <si>
    <t>Las casillas  O90 y O91 deben quedar a 0.</t>
  </si>
  <si>
    <t>Las casillas O94 y O95 deben quedar a 0.</t>
  </si>
  <si>
    <t xml:space="preserve">Las casillas Q97 a Q102  deben quedar a  0   </t>
  </si>
  <si>
    <t>Las casillas R103 y S103 deben quedar a  0</t>
  </si>
  <si>
    <t>Las casillas O109 y O110 deben quedar a 0.</t>
  </si>
  <si>
    <t>Las casillas O117 y O118 deben quedar a 0.</t>
  </si>
  <si>
    <t>Las casillas O121 y O122 deben quedar a 0.</t>
  </si>
  <si>
    <t xml:space="preserve">Las casillas Q124 a Q129 deben quedar a 0   </t>
  </si>
  <si>
    <t>Las casillas O132 y O133 deben quedar a 0</t>
  </si>
  <si>
    <t>Las casillas O135 y O136 deben quedar a 0.</t>
  </si>
  <si>
    <t>La casilla S138 debe quedar a 0</t>
  </si>
  <si>
    <t xml:space="preserve">Las casillas P140 a P145 deben quedar a 0.    </t>
  </si>
  <si>
    <t>La casilla S151 debe quedar a 0</t>
  </si>
  <si>
    <t>La casilla N42 debe quedar a 0.</t>
  </si>
  <si>
    <t>SOLUCION) El cobro de dividendos solo puede dar lugar a un aumento de tesorería. Falta ajustar importe dividendos devengados durante el ejercicio.      (véase ajuste A.8 de la guía -apartado 3.3-)</t>
  </si>
  <si>
    <t>SOLUCION) Debe ajustarse con la partida a la que se traspasó el saldo de esta/ cuenta/s (véase ajuste C.5, C.6 y C.7 de la guía)</t>
  </si>
  <si>
    <t>SOLUCION) Se trata de una operación de venta de inmovilizado con cobro aplazado a ejercicios posteriores. El derecho de cobro originado en la operación debe anularse a efectos del EFE. Debe ajustarse (véase ajuste A.5.2 de la guía)</t>
  </si>
  <si>
    <t>SOLUCION) Se trata de una operación de venta de inmovilizado con cobro aplazado a ejercicios posteriores. El derecho de cobro originado en la operación debe cancelarse a efectos EFE. Debe ajustarse (véase ajuste A.5.2 y A.6.2 de la guía -apartado 3.3-)</t>
  </si>
  <si>
    <t>SOLUCION) Los dividendos a cuenta no pueden dar lugar a un aumento de tesorería.  Compruébese que se ha realizado la distribución del resultado del ejercicio precedente sobre la columna del año inicial.</t>
  </si>
  <si>
    <t xml:space="preserve">    ·  Originados en ejercicios anteriores de elaboración del EFE</t>
  </si>
  <si>
    <t xml:space="preserve">    · Originados en el ejercicio de elaboración del EFE</t>
  </si>
  <si>
    <t xml:space="preserve">    · Originados en ejercicios anteriores al de elaboración del EFE</t>
  </si>
  <si>
    <t>(Véase posible solución a cada caso)</t>
  </si>
  <si>
    <t xml:space="preserve">IX. Otros instrumentos de patrimonio neto </t>
  </si>
  <si>
    <t>SOLUCION 1)  Los dividendos a pagar no pueden dar lugar a una entrada de tesorería. Compruébese que se ha realizado el ajuste previo sobre la columna del año inicial.</t>
  </si>
  <si>
    <t xml:space="preserve">SOLUCION 2) Falta realizar ajuste C.7 </t>
  </si>
  <si>
    <t>La casilla S114 debe quedar a 0</t>
  </si>
  <si>
    <t>SOLUCION 1)  Los nuevos contratos de arrendamiento financiero no suponen incremento de tesorería.Falta ajuste  (véase ajuste B.3 de la guía -apartado 3.3-)</t>
  </si>
  <si>
    <t>SOLUCION 2) No se ha ajustado la reclasificación de pasivo no corriente a pasivo corriente. Debe ajustarse.</t>
  </si>
  <si>
    <t>La casilla S87 debe quedar a 0</t>
  </si>
  <si>
    <t xml:space="preserve">            · Aportaciones</t>
  </si>
  <si>
    <t xml:space="preserve">            · Amortizaciones</t>
  </si>
  <si>
    <t xml:space="preserve">a) </t>
  </si>
  <si>
    <t>Dividendos (-)</t>
  </si>
  <si>
    <t>Efecto de las variaciones de los tipos de cambio sobre la tesorería</t>
  </si>
  <si>
    <r>
      <t>NOTA</t>
    </r>
    <r>
      <rPr>
        <sz val="10"/>
        <rFont val="Arial"/>
        <family val="0"/>
      </rPr>
      <t xml:space="preserve"> : Las celdas de las columnas N, O, P, Q, R, S sombreadas con puntos deben quedar siempre con saldo 0.  Estas celdas no tienen correspondencia con el modelo oficial y, por tanto, va a descuadrar el modelo oficial (véase posible solución en las columnas de soluciones)</t>
    </r>
  </si>
  <si>
    <t>Otras aportaciones de socios y otros instrumentos de patrimonio (+/-)</t>
  </si>
  <si>
    <r>
      <t xml:space="preserve">LOS AJUSTES DEL RESULTADO  SE COLACARAN EN LAS COLUMNAS K y L    (véase ajustes en la guía)                                                     K64 a K74: correcciones de ingresos                                    L64 a L74: correcciones de gastos                                               </t>
    </r>
    <r>
      <rPr>
        <b/>
        <sz val="14"/>
        <rFont val="Arial"/>
        <family val="2"/>
      </rPr>
      <t xml:space="preserve"> </t>
    </r>
    <r>
      <rPr>
        <b/>
        <sz val="10"/>
        <rFont val="Arial"/>
        <family val="2"/>
      </rPr>
      <t>(excepto el ajuste por Imp. sociedades que se colocará en las casillas K63 o L63)</t>
    </r>
  </si>
  <si>
    <t xml:space="preserve">Descuadre  HOJA DE TRABAJO por flujos en relación al model oficial =&gt; </t>
  </si>
  <si>
    <t>Flujos explotación</t>
  </si>
  <si>
    <t>Flujos inversión</t>
  </si>
  <si>
    <t>Flujos financiación</t>
  </si>
  <si>
    <t xml:space="preserve"> +/-EFECTO VARIACION TIPOS CAMBIO SOBRE TESORERIA</t>
  </si>
  <si>
    <t>AGREGADO FLUJOS====================================&gt;</t>
  </si>
  <si>
    <t>RESULTADO FINAL EFE</t>
  </si>
  <si>
    <t>RESULTADO A OBTENER EN EL MODELO OFICIAL (por flujos) ====&gt;</t>
  </si>
  <si>
    <t>COMPROBACIONES</t>
  </si>
  <si>
    <r>
      <t xml:space="preserve">SUMA IMPORTE DE CASILLAS DONDE NO DEBE HABER SALDO FINAL </t>
    </r>
    <r>
      <rPr>
        <sz val="8"/>
        <rFont val="Arial"/>
        <family val="2"/>
      </rPr>
      <t>(casillas sombreadas)</t>
    </r>
    <r>
      <rPr>
        <sz val="10"/>
        <rFont val="Arial"/>
        <family val="0"/>
      </rPr>
      <t xml:space="preserve">  ==&gt;</t>
    </r>
  </si>
  <si>
    <t>La casiilla M153 se presenta de forma separada en el modelo oficial EFE. Por este motivo no pertenece ni a explotación ni inversión ni financiación.</t>
  </si>
  <si>
    <t>SUMA DEBE AÑO 2</t>
  </si>
  <si>
    <t>SUMA HABER AÑO 2</t>
  </si>
  <si>
    <t>SALDO AÑO 2</t>
  </si>
  <si>
    <t>SALDO AÑO 1</t>
  </si>
  <si>
    <t>DIFERENCIA                           (a efectos de tesorería)</t>
  </si>
  <si>
    <t xml:space="preserve">    · Ajustes P y G por amortización (+)</t>
  </si>
  <si>
    <t xml:space="preserve">    · Ajustes Py G por deterioro (+/-)</t>
  </si>
  <si>
    <t xml:space="preserve">     ·Ajustes PyG variación provisiones (+/-)</t>
  </si>
  <si>
    <t xml:space="preserve">     ·Ajustes Py G por subvenciones (-)</t>
  </si>
  <si>
    <t xml:space="preserve">     ·Ajustes PyG por bajas y enaj. Inmov. (+/-)</t>
  </si>
  <si>
    <t xml:space="preserve">     ·Ajustes PyG bajas y enaj. Inst financ.(+/-)</t>
  </si>
  <si>
    <t xml:space="preserve">     ·Ajustes PyG por ingresos financ.(-)</t>
  </si>
  <si>
    <t xml:space="preserve">     ·Ajustes PyG por gastos financ. (+)</t>
  </si>
  <si>
    <t>Se trata de UN GASTO NO MONETARIO. No puede anotarse en la casilla K64</t>
  </si>
  <si>
    <t>Se trata de UN INGRESO NO MONETARIO. No puede anotarse en la casilla L67</t>
  </si>
  <si>
    <t>SOLUCION) Véase ajuste A.8 de la guía</t>
  </si>
  <si>
    <t>SOLUCION) Véase ajuste A.9  de la guía-</t>
  </si>
  <si>
    <t>Los ing. Financieros solo se ajustan en la casilla K70</t>
  </si>
  <si>
    <t>Los gastos financieros solo se ajustan en la casilla L71</t>
  </si>
  <si>
    <t>Las dotaciones a las amortizaciones solo se ajustan en la casilla L64 (corrección de un gasto)</t>
  </si>
  <si>
    <t>La imputación de subvenciones solo se ajusta en la casilla K67 (ajuste o corrección  de un ingreso)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</si>
</sst>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8">
    <font>
      <sz val="10"/>
      <name val="Arial"/>
      <family val="0"/>
    </font>
    <font>
      <b/>
      <sz val="9"/>
      <name val="Arial"/>
      <family val="2"/>
    </font>
    <font>
      <b/>
      <sz val="8"/>
      <name val="Arial"/>
      <family val="2"/>
    </font>
    <font>
      <sz val="9"/>
      <name val="Arial"/>
      <family val="2"/>
    </font>
    <font>
      <sz val="7"/>
      <name val="Arial"/>
      <family val="2"/>
    </font>
    <font>
      <b/>
      <sz val="10"/>
      <name val="Arial"/>
      <family val="2"/>
    </font>
    <font>
      <b/>
      <sz val="12"/>
      <name val="Arial"/>
      <family val="2"/>
    </font>
    <font>
      <sz val="8"/>
      <name val="Arial"/>
      <family val="0"/>
    </font>
    <font>
      <b/>
      <sz val="11"/>
      <name val="Arial"/>
      <family val="2"/>
    </font>
    <font>
      <b/>
      <u val="single"/>
      <sz val="16"/>
      <name val="Arial"/>
      <family val="2"/>
    </font>
    <font>
      <b/>
      <sz val="14"/>
      <name val="Arial"/>
      <family val="2"/>
    </font>
    <font>
      <i/>
      <sz val="8"/>
      <name val="Arial"/>
      <family val="2"/>
    </font>
    <font>
      <sz val="11"/>
      <name val="Arial"/>
      <family val="2"/>
    </font>
    <font>
      <sz val="10"/>
      <color indexed="14"/>
      <name val="Arial"/>
      <family val="0"/>
    </font>
    <font>
      <sz val="9"/>
      <color indexed="8"/>
      <name val="Times New Roman"/>
      <family val="1"/>
    </font>
    <font>
      <sz val="9"/>
      <name val="Times New Roman"/>
      <family val="1"/>
    </font>
    <font>
      <b/>
      <sz val="9"/>
      <color indexed="16"/>
      <name val="Times New Roman"/>
      <family val="1"/>
    </font>
    <font>
      <u val="single"/>
      <sz val="10"/>
      <color indexed="12"/>
      <name val="Arial"/>
      <family val="0"/>
    </font>
    <font>
      <u val="single"/>
      <sz val="10"/>
      <color indexed="36"/>
      <name val="Arial"/>
      <family val="0"/>
    </font>
    <font>
      <b/>
      <u val="single"/>
      <sz val="12"/>
      <name val="Arial"/>
      <family val="2"/>
    </font>
    <font>
      <b/>
      <sz val="9"/>
      <color indexed="48"/>
      <name val="Arial"/>
      <family val="2"/>
    </font>
    <font>
      <sz val="8"/>
      <name val="Tahoma"/>
      <family val="0"/>
    </font>
    <font>
      <b/>
      <sz val="8"/>
      <name val="Tahoma"/>
      <family val="0"/>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55"/>
        <bgColor indexed="64"/>
      </patternFill>
    </fill>
    <fill>
      <patternFill patternType="gray0625"/>
    </fill>
    <fill>
      <patternFill patternType="solid">
        <fgColor indexed="51"/>
        <bgColor indexed="64"/>
      </patternFill>
    </fill>
    <fill>
      <patternFill patternType="solid">
        <fgColor indexed="27"/>
        <bgColor indexed="64"/>
      </patternFill>
    </fill>
    <fill>
      <patternFill patternType="solid">
        <fgColor indexed="40"/>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gray0625">
        <bgColor indexed="9"/>
      </patternFill>
    </fill>
    <fill>
      <patternFill patternType="solid">
        <fgColor indexed="65"/>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style="thin"/>
      <bottom style="medium"/>
    </border>
    <border>
      <left style="thin"/>
      <right style="medium"/>
      <top style="medium"/>
      <bottom style="thin"/>
    </border>
    <border>
      <left style="thin"/>
      <right>
        <color indexed="63"/>
      </right>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n"/>
      <top>
        <color indexed="63"/>
      </top>
      <bottom style="thin"/>
    </border>
    <border>
      <left style="medium"/>
      <right style="medium"/>
      <top style="medium"/>
      <bottom style="medium"/>
    </border>
    <border>
      <left style="medium"/>
      <right style="medium"/>
      <top>
        <color indexed="63"/>
      </top>
      <bottom style="thin"/>
    </border>
    <border>
      <left>
        <color indexed="63"/>
      </left>
      <right style="medium"/>
      <top style="medium"/>
      <bottom style="medium"/>
    </border>
    <border>
      <left>
        <color indexed="63"/>
      </left>
      <right style="medium"/>
      <top style="medium"/>
      <bottom>
        <color indexed="63"/>
      </bottom>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style="medium"/>
      <top>
        <color indexed="63"/>
      </top>
      <bottom style="thin"/>
    </border>
    <border>
      <left style="medium"/>
      <right style="thin"/>
      <top>
        <color indexed="63"/>
      </top>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81">
    <xf numFmtId="0" fontId="0" fillId="0" borderId="0" xfId="0" applyAlignment="1">
      <alignment/>
    </xf>
    <xf numFmtId="0" fontId="0" fillId="0" borderId="0" xfId="0" applyAlignment="1">
      <alignment horizontal="center"/>
    </xf>
    <xf numFmtId="0" fontId="1" fillId="0" borderId="10" xfId="0" applyFont="1" applyBorder="1" applyAlignment="1">
      <alignment horizontal="center"/>
    </xf>
    <xf numFmtId="0" fontId="3" fillId="0" borderId="11" xfId="0" applyFont="1" applyBorder="1" applyAlignment="1">
      <alignment horizontal="center"/>
    </xf>
    <xf numFmtId="0" fontId="4" fillId="0" borderId="11" xfId="0" applyFont="1" applyBorder="1" applyAlignment="1">
      <alignment horizontal="center"/>
    </xf>
    <xf numFmtId="0" fontId="4" fillId="0" borderId="11" xfId="0" applyFont="1" applyFill="1"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11" xfId="0" applyFill="1" applyBorder="1" applyAlignment="1">
      <alignment/>
    </xf>
    <xf numFmtId="0" fontId="0" fillId="33" borderId="11" xfId="0" applyFill="1" applyBorder="1" applyAlignment="1">
      <alignment horizontal="center"/>
    </xf>
    <xf numFmtId="0" fontId="0" fillId="33" borderId="11" xfId="0" applyFill="1" applyBorder="1" applyAlignment="1">
      <alignment/>
    </xf>
    <xf numFmtId="0" fontId="0" fillId="33" borderId="11" xfId="0" applyFill="1" applyBorder="1" applyAlignment="1">
      <alignment horizontal="right"/>
    </xf>
    <xf numFmtId="0" fontId="0" fillId="33" borderId="12" xfId="0" applyFill="1" applyBorder="1" applyAlignment="1">
      <alignment horizontal="right"/>
    </xf>
    <xf numFmtId="0" fontId="9" fillId="0" borderId="0" xfId="0" applyFont="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0" xfId="0" applyBorder="1" applyAlignment="1" quotePrefix="1">
      <alignment/>
    </xf>
    <xf numFmtId="0" fontId="0" fillId="0" borderId="13" xfId="0" applyBorder="1" applyAlignment="1">
      <alignment horizontal="left"/>
    </xf>
    <xf numFmtId="0" fontId="0" fillId="0" borderId="0" xfId="0" applyFill="1" applyBorder="1" applyAlignment="1" quotePrefix="1">
      <alignment/>
    </xf>
    <xf numFmtId="0" fontId="0" fillId="0" borderId="0" xfId="0" applyFill="1" applyBorder="1" applyAlignment="1">
      <alignment/>
    </xf>
    <xf numFmtId="0" fontId="10" fillId="0" borderId="15" xfId="0" applyFont="1" applyBorder="1" applyAlignment="1">
      <alignment/>
    </xf>
    <xf numFmtId="0" fontId="0" fillId="0" borderId="16" xfId="0" applyBorder="1" applyAlignment="1">
      <alignment/>
    </xf>
    <xf numFmtId="0" fontId="0" fillId="0" borderId="17" xfId="0" applyBorder="1" applyAlignment="1">
      <alignment/>
    </xf>
    <xf numFmtId="0" fontId="10" fillId="0" borderId="13" xfId="0" applyFont="1" applyBorder="1" applyAlignment="1">
      <alignment/>
    </xf>
    <xf numFmtId="0" fontId="5" fillId="0" borderId="13" xfId="0" applyFont="1" applyBorder="1" applyAlignment="1">
      <alignment/>
    </xf>
    <xf numFmtId="0" fontId="5" fillId="0" borderId="13" xfId="0" applyFont="1" applyBorder="1" applyAlignment="1">
      <alignment horizontal="left"/>
    </xf>
    <xf numFmtId="0" fontId="5"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5" fillId="33" borderId="18" xfId="0" applyFont="1" applyFill="1" applyBorder="1" applyAlignment="1">
      <alignment/>
    </xf>
    <xf numFmtId="0" fontId="0" fillId="33" borderId="19" xfId="0" applyFill="1" applyBorder="1" applyAlignment="1">
      <alignment/>
    </xf>
    <xf numFmtId="0" fontId="0" fillId="33" borderId="19" xfId="0" applyFont="1" applyFill="1" applyBorder="1" applyAlignment="1">
      <alignment/>
    </xf>
    <xf numFmtId="0" fontId="7" fillId="0" borderId="0" xfId="0" applyFont="1" applyBorder="1" applyAlignment="1">
      <alignment/>
    </xf>
    <xf numFmtId="0" fontId="11" fillId="0" borderId="0" xfId="0" applyFont="1" applyBorder="1" applyAlignment="1">
      <alignment/>
    </xf>
    <xf numFmtId="0" fontId="11" fillId="0" borderId="0" xfId="0" applyFont="1" applyFill="1" applyBorder="1" applyAlignment="1">
      <alignment/>
    </xf>
    <xf numFmtId="0" fontId="5" fillId="34" borderId="18" xfId="0" applyFont="1" applyFill="1" applyBorder="1" applyAlignment="1">
      <alignment/>
    </xf>
    <xf numFmtId="0" fontId="0" fillId="34" borderId="19" xfId="0" applyFill="1" applyBorder="1" applyAlignment="1">
      <alignment/>
    </xf>
    <xf numFmtId="0" fontId="0" fillId="0" borderId="20" xfId="0" applyBorder="1" applyAlignment="1">
      <alignment/>
    </xf>
    <xf numFmtId="0" fontId="6" fillId="0" borderId="20" xfId="0" applyFont="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0" fillId="0" borderId="13" xfId="0" applyBorder="1" applyAlignment="1">
      <alignment horizontal="right"/>
    </xf>
    <xf numFmtId="0" fontId="11" fillId="35" borderId="21" xfId="0" applyFont="1" applyFill="1" applyBorder="1" applyAlignment="1">
      <alignment/>
    </xf>
    <xf numFmtId="0" fontId="0" fillId="0" borderId="0" xfId="0" applyAlignment="1">
      <alignment horizontal="right"/>
    </xf>
    <xf numFmtId="0" fontId="0" fillId="0" borderId="13" xfId="0" applyFont="1" applyBorder="1" applyAlignment="1">
      <alignment horizontal="right"/>
    </xf>
    <xf numFmtId="0" fontId="0" fillId="0" borderId="22" xfId="0" applyBorder="1" applyAlignment="1">
      <alignment/>
    </xf>
    <xf numFmtId="0" fontId="0" fillId="0" borderId="21" xfId="0" applyFont="1" applyBorder="1" applyAlignment="1">
      <alignment/>
    </xf>
    <xf numFmtId="0" fontId="5" fillId="0" borderId="21" xfId="0" applyFont="1" applyBorder="1" applyAlignment="1">
      <alignment/>
    </xf>
    <xf numFmtId="0" fontId="0" fillId="0" borderId="21" xfId="0" applyFont="1" applyFill="1" applyBorder="1" applyAlignment="1">
      <alignment/>
    </xf>
    <xf numFmtId="0" fontId="3" fillId="0" borderId="21" xfId="0" applyFont="1" applyBorder="1" applyAlignment="1">
      <alignment/>
    </xf>
    <xf numFmtId="0" fontId="1" fillId="0" borderId="21" xfId="0" applyFont="1" applyBorder="1" applyAlignment="1">
      <alignment/>
    </xf>
    <xf numFmtId="0" fontId="0" fillId="0" borderId="23" xfId="0" applyFont="1" applyFill="1" applyBorder="1" applyAlignment="1">
      <alignment/>
    </xf>
    <xf numFmtId="0" fontId="0" fillId="0" borderId="24" xfId="0" applyBorder="1" applyAlignment="1">
      <alignment/>
    </xf>
    <xf numFmtId="0" fontId="15" fillId="0" borderId="24" xfId="0" applyFont="1" applyBorder="1" applyAlignment="1">
      <alignment/>
    </xf>
    <xf numFmtId="0" fontId="14" fillId="0" borderId="24" xfId="0" applyFont="1" applyBorder="1" applyAlignment="1">
      <alignment vertical="top" wrapText="1"/>
    </xf>
    <xf numFmtId="0" fontId="15" fillId="0" borderId="24" xfId="0" applyFont="1" applyBorder="1" applyAlignment="1">
      <alignment horizontal="left"/>
    </xf>
    <xf numFmtId="0" fontId="3" fillId="0" borderId="24" xfId="0" applyFont="1" applyBorder="1" applyAlignment="1">
      <alignment horizontal="left"/>
    </xf>
    <xf numFmtId="0" fontId="15" fillId="0" borderId="24" xfId="0" applyFont="1" applyBorder="1" applyAlignment="1" quotePrefix="1">
      <alignment/>
    </xf>
    <xf numFmtId="0" fontId="0" fillId="0" borderId="25" xfId="0" applyBorder="1" applyAlignment="1">
      <alignment/>
    </xf>
    <xf numFmtId="0" fontId="5" fillId="0" borderId="26" xfId="0" applyFont="1" applyBorder="1" applyAlignment="1">
      <alignment/>
    </xf>
    <xf numFmtId="0" fontId="1" fillId="0" borderId="27" xfId="0" applyFont="1" applyBorder="1" applyAlignment="1">
      <alignment horizontal="center"/>
    </xf>
    <xf numFmtId="0" fontId="3" fillId="0" borderId="0" xfId="0" applyFont="1" applyBorder="1" applyAlignment="1">
      <alignment horizontal="center"/>
    </xf>
    <xf numFmtId="0" fontId="15" fillId="0" borderId="24" xfId="0" applyFont="1" applyBorder="1" applyAlignment="1">
      <alignment vertical="justify"/>
    </xf>
    <xf numFmtId="0" fontId="15" fillId="0" borderId="24" xfId="0" applyFont="1" applyBorder="1" applyAlignment="1">
      <alignment vertical="justify" wrapText="1"/>
    </xf>
    <xf numFmtId="0" fontId="3" fillId="0" borderId="24" xfId="0" applyFont="1" applyBorder="1" applyAlignment="1">
      <alignment horizontal="left" vertical="justify"/>
    </xf>
    <xf numFmtId="0" fontId="3" fillId="34" borderId="24" xfId="0" applyFont="1" applyFill="1" applyBorder="1" applyAlignment="1">
      <alignment horizontal="left"/>
    </xf>
    <xf numFmtId="0" fontId="3" fillId="0" borderId="24" xfId="0" applyFont="1" applyFill="1" applyBorder="1" applyAlignment="1">
      <alignment horizontal="left"/>
    </xf>
    <xf numFmtId="0" fontId="0" fillId="33" borderId="23" xfId="0" applyFont="1" applyFill="1" applyBorder="1" applyAlignment="1">
      <alignment/>
    </xf>
    <xf numFmtId="0" fontId="0" fillId="33" borderId="21" xfId="0" applyFont="1" applyFill="1" applyBorder="1" applyAlignment="1">
      <alignment/>
    </xf>
    <xf numFmtId="0" fontId="3" fillId="36" borderId="21" xfId="0" applyFont="1" applyFill="1" applyBorder="1" applyAlignment="1">
      <alignment/>
    </xf>
    <xf numFmtId="0" fontId="11" fillId="36" borderId="21" xfId="0" applyFont="1" applyFill="1" applyBorder="1" applyAlignment="1">
      <alignment/>
    </xf>
    <xf numFmtId="0" fontId="0" fillId="35" borderId="21" xfId="0" applyFont="1" applyFill="1" applyBorder="1" applyAlignment="1">
      <alignment/>
    </xf>
    <xf numFmtId="0" fontId="0" fillId="0" borderId="28" xfId="0" applyFont="1" applyBorder="1" applyAlignment="1">
      <alignment/>
    </xf>
    <xf numFmtId="0" fontId="0" fillId="34" borderId="28" xfId="0" applyFont="1" applyFill="1" applyBorder="1" applyAlignment="1">
      <alignment/>
    </xf>
    <xf numFmtId="0" fontId="0" fillId="0" borderId="29" xfId="0" applyFont="1" applyBorder="1" applyAlignment="1">
      <alignment/>
    </xf>
    <xf numFmtId="0" fontId="0" fillId="37" borderId="21" xfId="0" applyFont="1" applyFill="1" applyBorder="1" applyAlignment="1">
      <alignment/>
    </xf>
    <xf numFmtId="0" fontId="0" fillId="0" borderId="21" xfId="0" applyFont="1" applyBorder="1" applyAlignment="1">
      <alignment vertical="justify"/>
    </xf>
    <xf numFmtId="0" fontId="5" fillId="0" borderId="30" xfId="0" applyFont="1" applyBorder="1" applyAlignment="1">
      <alignment horizontal="center"/>
    </xf>
    <xf numFmtId="0" fontId="0" fillId="38" borderId="21" xfId="0" applyFont="1" applyFill="1" applyBorder="1" applyAlignment="1">
      <alignment horizontal="left" vertical="justify"/>
    </xf>
    <xf numFmtId="0" fontId="12" fillId="0" borderId="21" xfId="0" applyFont="1" applyBorder="1" applyAlignment="1">
      <alignment vertical="justify"/>
    </xf>
    <xf numFmtId="0" fontId="0" fillId="33" borderId="11" xfId="0" applyFont="1" applyFill="1" applyBorder="1" applyAlignment="1">
      <alignment/>
    </xf>
    <xf numFmtId="3" fontId="0" fillId="33" borderId="11" xfId="0" applyNumberFormat="1" applyFill="1" applyBorder="1" applyAlignment="1">
      <alignment/>
    </xf>
    <xf numFmtId="3" fontId="6" fillId="0" borderId="20" xfId="0" applyNumberFormat="1" applyFont="1" applyBorder="1" applyAlignment="1">
      <alignment/>
    </xf>
    <xf numFmtId="0" fontId="0" fillId="0" borderId="31" xfId="0" applyBorder="1" applyAlignment="1">
      <alignment/>
    </xf>
    <xf numFmtId="0" fontId="0" fillId="37" borderId="21" xfId="0" applyFont="1" applyFill="1" applyBorder="1" applyAlignment="1">
      <alignment horizontal="left" vertical="justify"/>
    </xf>
    <xf numFmtId="0" fontId="0" fillId="39" borderId="11" xfId="0" applyFill="1" applyBorder="1" applyAlignment="1">
      <alignment/>
    </xf>
    <xf numFmtId="0" fontId="0" fillId="39" borderId="11" xfId="0" applyFill="1" applyBorder="1" applyAlignment="1">
      <alignment horizontal="right"/>
    </xf>
    <xf numFmtId="0" fontId="0" fillId="39" borderId="12" xfId="0" applyFill="1" applyBorder="1" applyAlignment="1">
      <alignment horizontal="right"/>
    </xf>
    <xf numFmtId="0" fontId="0" fillId="39" borderId="11" xfId="0" applyFont="1" applyFill="1" applyBorder="1" applyAlignment="1">
      <alignment/>
    </xf>
    <xf numFmtId="3" fontId="0" fillId="39" borderId="11" xfId="0" applyNumberFormat="1" applyFill="1" applyBorder="1" applyAlignment="1">
      <alignment/>
    </xf>
    <xf numFmtId="3" fontId="0" fillId="33" borderId="11" xfId="0" applyNumberFormat="1" applyFont="1" applyFill="1" applyBorder="1" applyAlignment="1">
      <alignment/>
    </xf>
    <xf numFmtId="3" fontId="0" fillId="33" borderId="12" xfId="0" applyNumberFormat="1" applyFill="1" applyBorder="1" applyAlignment="1">
      <alignment/>
    </xf>
    <xf numFmtId="0" fontId="3" fillId="0" borderId="21" xfId="0" applyFont="1" applyBorder="1" applyAlignment="1">
      <alignment vertical="justify"/>
    </xf>
    <xf numFmtId="0" fontId="0" fillId="35" borderId="11" xfId="0" applyFont="1" applyFill="1" applyBorder="1" applyAlignment="1">
      <alignment vertical="justify"/>
    </xf>
    <xf numFmtId="0" fontId="15" fillId="0" borderId="0" xfId="0" applyFont="1" applyBorder="1" applyAlignment="1">
      <alignment/>
    </xf>
    <xf numFmtId="0" fontId="5" fillId="0" borderId="23" xfId="0" applyFont="1" applyBorder="1" applyAlignment="1">
      <alignment/>
    </xf>
    <xf numFmtId="0" fontId="3" fillId="33" borderId="21" xfId="0" applyFont="1" applyFill="1" applyBorder="1" applyAlignment="1">
      <alignment/>
    </xf>
    <xf numFmtId="0" fontId="0" fillId="33" borderId="21" xfId="0" applyFont="1" applyFill="1" applyBorder="1" applyAlignment="1">
      <alignment horizontal="left" vertical="justify"/>
    </xf>
    <xf numFmtId="0" fontId="5" fillId="33" borderId="21" xfId="0" applyFont="1" applyFill="1" applyBorder="1" applyAlignment="1">
      <alignment/>
    </xf>
    <xf numFmtId="0" fontId="0" fillId="33" borderId="21" xfId="0" applyFont="1" applyFill="1" applyBorder="1" applyAlignment="1">
      <alignment vertical="justify"/>
    </xf>
    <xf numFmtId="0" fontId="0" fillId="33" borderId="28" xfId="0" applyFont="1" applyFill="1" applyBorder="1" applyAlignment="1">
      <alignment/>
    </xf>
    <xf numFmtId="0" fontId="0" fillId="33" borderId="11" xfId="0" applyFont="1" applyFill="1" applyBorder="1" applyAlignment="1">
      <alignment vertical="justify"/>
    </xf>
    <xf numFmtId="0" fontId="3" fillId="0" borderId="21" xfId="0" applyFont="1" applyBorder="1" applyAlignment="1">
      <alignment horizontal="center"/>
    </xf>
    <xf numFmtId="0" fontId="0" fillId="40" borderId="11" xfId="0" applyFont="1" applyFill="1" applyBorder="1" applyAlignment="1">
      <alignment/>
    </xf>
    <xf numFmtId="0" fontId="0" fillId="0" borderId="27" xfId="0" applyBorder="1" applyAlignment="1">
      <alignment/>
    </xf>
    <xf numFmtId="0" fontId="0" fillId="0" borderId="32" xfId="0" applyBorder="1" applyAlignment="1">
      <alignment/>
    </xf>
    <xf numFmtId="0" fontId="0" fillId="33" borderId="0" xfId="0" applyFont="1" applyFill="1" applyBorder="1" applyAlignment="1">
      <alignment/>
    </xf>
    <xf numFmtId="0" fontId="5" fillId="33" borderId="33" xfId="0" applyFont="1" applyFill="1" applyBorder="1" applyAlignment="1">
      <alignment/>
    </xf>
    <xf numFmtId="0" fontId="0" fillId="33" borderId="34" xfId="0" applyFill="1" applyBorder="1" applyAlignment="1">
      <alignment/>
    </xf>
    <xf numFmtId="0" fontId="0" fillId="0" borderId="35" xfId="0" applyBorder="1" applyAlignment="1">
      <alignment/>
    </xf>
    <xf numFmtId="0" fontId="0" fillId="33" borderId="32" xfId="0" applyFill="1" applyBorder="1" applyAlignment="1">
      <alignment/>
    </xf>
    <xf numFmtId="0" fontId="7" fillId="0" borderId="36" xfId="0" applyFont="1" applyBorder="1" applyAlignment="1">
      <alignment horizontal="center"/>
    </xf>
    <xf numFmtId="0" fontId="0" fillId="0" borderId="24" xfId="0" applyFont="1" applyFill="1" applyBorder="1" applyAlignment="1">
      <alignment/>
    </xf>
    <xf numFmtId="0" fontId="0" fillId="0" borderId="0" xfId="0" applyFont="1" applyFill="1" applyBorder="1" applyAlignment="1">
      <alignment/>
    </xf>
    <xf numFmtId="0" fontId="0" fillId="40" borderId="0" xfId="0" applyFill="1" applyAlignment="1">
      <alignment/>
    </xf>
    <xf numFmtId="0" fontId="5" fillId="0" borderId="0" xfId="0" applyFont="1" applyAlignment="1">
      <alignment/>
    </xf>
    <xf numFmtId="0" fontId="0" fillId="39" borderId="21" xfId="0" applyFont="1" applyFill="1" applyBorder="1" applyAlignment="1">
      <alignment/>
    </xf>
    <xf numFmtId="3" fontId="0" fillId="39" borderId="11" xfId="0" applyNumberFormat="1" applyFill="1" applyBorder="1" applyAlignment="1">
      <alignment horizontal="right"/>
    </xf>
    <xf numFmtId="0" fontId="3" fillId="0" borderId="0" xfId="0" applyFont="1" applyBorder="1" applyAlignment="1">
      <alignment horizontal="center"/>
    </xf>
    <xf numFmtId="0" fontId="3" fillId="0" borderId="0" xfId="0" applyFont="1" applyAlignment="1">
      <alignment horizontal="center"/>
    </xf>
    <xf numFmtId="0" fontId="3" fillId="0" borderId="24" xfId="0" applyFont="1" applyBorder="1" applyAlignment="1">
      <alignment horizontal="center"/>
    </xf>
    <xf numFmtId="0" fontId="3" fillId="0" borderId="0" xfId="0" applyFont="1" applyAlignment="1">
      <alignment/>
    </xf>
    <xf numFmtId="0" fontId="3" fillId="0" borderId="24" xfId="0" applyFont="1" applyBorder="1" applyAlignment="1">
      <alignment/>
    </xf>
    <xf numFmtId="0" fontId="20" fillId="0" borderId="24" xfId="0" applyFont="1" applyBorder="1" applyAlignment="1">
      <alignment horizontal="right"/>
    </xf>
    <xf numFmtId="0" fontId="20" fillId="0" borderId="24" xfId="0" applyFont="1" applyBorder="1" applyAlignment="1">
      <alignment horizontal="right" vertical="justify"/>
    </xf>
    <xf numFmtId="0" fontId="20" fillId="0" borderId="24" xfId="0" applyFont="1" applyFill="1" applyBorder="1" applyAlignment="1">
      <alignment horizontal="right"/>
    </xf>
    <xf numFmtId="0" fontId="3" fillId="34" borderId="0" xfId="0" applyFont="1" applyFill="1" applyAlignment="1">
      <alignment horizontal="center"/>
    </xf>
    <xf numFmtId="0" fontId="3" fillId="34" borderId="24" xfId="0" applyFont="1" applyFill="1" applyBorder="1" applyAlignment="1">
      <alignment horizontal="center"/>
    </xf>
    <xf numFmtId="0" fontId="3" fillId="0" borderId="24" xfId="0" applyFont="1" applyBorder="1" applyAlignment="1">
      <alignment horizontal="center" vertical="justify"/>
    </xf>
    <xf numFmtId="0" fontId="15" fillId="0" borderId="24" xfId="0" applyFont="1" applyBorder="1" applyAlignment="1">
      <alignment horizontal="left" vertical="justify"/>
    </xf>
    <xf numFmtId="0" fontId="14" fillId="0" borderId="24" xfId="0" applyFont="1" applyBorder="1" applyAlignment="1">
      <alignment vertical="justify" wrapText="1"/>
    </xf>
    <xf numFmtId="0" fontId="3" fillId="0" borderId="0" xfId="0" applyFont="1" applyAlignment="1">
      <alignment vertical="justify"/>
    </xf>
    <xf numFmtId="0" fontId="3" fillId="0" borderId="24" xfId="0" applyFont="1" applyFill="1" applyBorder="1" applyAlignment="1">
      <alignment horizontal="left" vertical="justify"/>
    </xf>
    <xf numFmtId="0" fontId="3" fillId="0" borderId="24" xfId="0" applyFont="1" applyBorder="1" applyAlignment="1">
      <alignment horizontal="left" vertical="justify"/>
    </xf>
    <xf numFmtId="0" fontId="7" fillId="0" borderId="0" xfId="0" applyFont="1" applyAlignment="1">
      <alignment/>
    </xf>
    <xf numFmtId="0" fontId="7" fillId="0" borderId="37" xfId="0" applyFont="1" applyBorder="1" applyAlignment="1">
      <alignment vertical="top" wrapText="1"/>
    </xf>
    <xf numFmtId="0" fontId="7" fillId="0" borderId="38" xfId="0" applyFont="1" applyBorder="1" applyAlignment="1">
      <alignment/>
    </xf>
    <xf numFmtId="0" fontId="7" fillId="0" borderId="38"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vertical="top" wrapText="1"/>
    </xf>
    <xf numFmtId="0" fontId="7" fillId="0" borderId="38" xfId="0" applyFont="1" applyBorder="1" applyAlignment="1">
      <alignment vertical="top" wrapText="1"/>
    </xf>
    <xf numFmtId="0" fontId="7" fillId="0" borderId="39" xfId="0" applyFont="1" applyBorder="1" applyAlignment="1">
      <alignment vertical="top" wrapText="1"/>
    </xf>
    <xf numFmtId="0" fontId="7" fillId="0" borderId="40" xfId="0" applyFont="1" applyBorder="1" applyAlignment="1">
      <alignment vertical="top" wrapText="1"/>
    </xf>
    <xf numFmtId="0" fontId="7" fillId="0" borderId="37" xfId="0" applyFont="1" applyBorder="1" applyAlignment="1">
      <alignment horizontal="left" vertical="center" wrapText="1"/>
    </xf>
    <xf numFmtId="0" fontId="0" fillId="41" borderId="21" xfId="0" applyFont="1" applyFill="1" applyBorder="1" applyAlignment="1">
      <alignment/>
    </xf>
    <xf numFmtId="0" fontId="11" fillId="41" borderId="21" xfId="0" applyFont="1" applyFill="1" applyBorder="1" applyAlignment="1">
      <alignmen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7" fillId="0" borderId="37" xfId="0" applyFont="1" applyBorder="1" applyAlignment="1">
      <alignment horizontal="left" vertical="top" wrapText="1"/>
    </xf>
    <xf numFmtId="0" fontId="0" fillId="0" borderId="37" xfId="0" applyBorder="1" applyAlignment="1">
      <alignment horizontal="left" vertical="top" wrapText="1"/>
    </xf>
    <xf numFmtId="0" fontId="0" fillId="0" borderId="37" xfId="0" applyBorder="1" applyAlignment="1">
      <alignment horizontal="left" vertical="center" wrapText="1"/>
    </xf>
    <xf numFmtId="0" fontId="7" fillId="0" borderId="37" xfId="0" applyFont="1" applyBorder="1" applyAlignment="1">
      <alignment horizontal="left" vertical="center" wrapText="1"/>
    </xf>
    <xf numFmtId="0" fontId="0" fillId="0" borderId="40" xfId="0" applyBorder="1" applyAlignment="1">
      <alignment horizontal="left" vertical="top" wrapText="1"/>
    </xf>
    <xf numFmtId="0" fontId="0" fillId="0" borderId="0" xfId="0" applyAlignment="1">
      <alignment horizontal="left"/>
    </xf>
    <xf numFmtId="0" fontId="0" fillId="40" borderId="11" xfId="0" applyFill="1" applyBorder="1" applyAlignment="1">
      <alignment/>
    </xf>
    <xf numFmtId="0" fontId="5" fillId="42" borderId="15" xfId="0" applyFont="1" applyFill="1" applyBorder="1" applyAlignment="1">
      <alignment/>
    </xf>
    <xf numFmtId="0" fontId="0" fillId="42" borderId="16" xfId="0" applyFill="1" applyBorder="1" applyAlignment="1">
      <alignment/>
    </xf>
    <xf numFmtId="0" fontId="7" fillId="0" borderId="41" xfId="0" applyFont="1" applyBorder="1" applyAlignment="1">
      <alignment horizontal="left" vertical="center" wrapText="1"/>
    </xf>
    <xf numFmtId="0" fontId="0" fillId="39" borderId="28" xfId="0" applyFont="1" applyFill="1" applyBorder="1" applyAlignment="1">
      <alignment/>
    </xf>
    <xf numFmtId="3" fontId="0" fillId="39" borderId="12" xfId="0" applyNumberFormat="1" applyFill="1" applyBorder="1" applyAlignment="1">
      <alignment/>
    </xf>
    <xf numFmtId="3" fontId="0" fillId="39" borderId="12" xfId="0" applyNumberFormat="1" applyFill="1" applyBorder="1" applyAlignment="1">
      <alignment horizontal="right"/>
    </xf>
    <xf numFmtId="0" fontId="7" fillId="0" borderId="44" xfId="0" applyFont="1" applyBorder="1" applyAlignment="1">
      <alignment vertical="top" wrapText="1"/>
    </xf>
    <xf numFmtId="0" fontId="7" fillId="0" borderId="41" xfId="0" applyFont="1" applyBorder="1" applyAlignment="1">
      <alignment vertical="top" wrapText="1"/>
    </xf>
    <xf numFmtId="3" fontId="0" fillId="40" borderId="11" xfId="0" applyNumberFormat="1" applyFill="1" applyBorder="1" applyAlignment="1">
      <alignment/>
    </xf>
    <xf numFmtId="0" fontId="5" fillId="43" borderId="18" xfId="0" applyFont="1" applyFill="1" applyBorder="1" applyAlignment="1">
      <alignment/>
    </xf>
    <xf numFmtId="0" fontId="0" fillId="43" borderId="19" xfId="0" applyFill="1" applyBorder="1" applyAlignment="1">
      <alignment/>
    </xf>
    <xf numFmtId="0" fontId="0" fillId="0" borderId="45" xfId="0" applyBorder="1" applyAlignment="1">
      <alignment/>
    </xf>
    <xf numFmtId="0" fontId="7" fillId="0" borderId="0" xfId="0" applyFont="1" applyBorder="1" applyAlignment="1">
      <alignment/>
    </xf>
    <xf numFmtId="0" fontId="3" fillId="0" borderId="0" xfId="0" applyFont="1" applyBorder="1" applyAlignment="1">
      <alignment/>
    </xf>
    <xf numFmtId="0" fontId="0" fillId="0" borderId="46" xfId="0" applyBorder="1" applyAlignment="1">
      <alignment/>
    </xf>
    <xf numFmtId="0" fontId="7" fillId="0" borderId="0" xfId="0" applyFont="1" applyBorder="1" applyAlignment="1" quotePrefix="1">
      <alignment/>
    </xf>
    <xf numFmtId="0" fontId="0" fillId="0" borderId="47" xfId="0" applyBorder="1" applyAlignment="1">
      <alignment/>
    </xf>
    <xf numFmtId="0" fontId="0" fillId="0" borderId="19" xfId="0" applyBorder="1" applyAlignment="1">
      <alignment/>
    </xf>
    <xf numFmtId="0" fontId="5" fillId="33" borderId="19" xfId="0" applyFont="1" applyFill="1" applyBorder="1" applyAlignment="1">
      <alignment/>
    </xf>
    <xf numFmtId="0" fontId="5" fillId="0" borderId="0" xfId="0" applyFont="1" applyBorder="1" applyAlignment="1">
      <alignment/>
    </xf>
    <xf numFmtId="0" fontId="0" fillId="0" borderId="24" xfId="0" applyBorder="1" applyAlignment="1">
      <alignment horizontal="center" textRotation="90"/>
    </xf>
    <xf numFmtId="0" fontId="5" fillId="0" borderId="46" xfId="0" applyFont="1" applyBorder="1" applyAlignment="1">
      <alignment/>
    </xf>
    <xf numFmtId="0" fontId="0" fillId="0" borderId="28" xfId="0" applyBorder="1" applyAlignment="1">
      <alignment/>
    </xf>
    <xf numFmtId="0" fontId="6" fillId="0" borderId="48" xfId="0" applyFont="1" applyBorder="1" applyAlignment="1">
      <alignment/>
    </xf>
    <xf numFmtId="0" fontId="0" fillId="44" borderId="21" xfId="0" applyFont="1" applyFill="1" applyBorder="1" applyAlignment="1" applyProtection="1">
      <alignment/>
      <protection locked="0"/>
    </xf>
    <xf numFmtId="3" fontId="0" fillId="44" borderId="21" xfId="0" applyNumberFormat="1" applyFont="1" applyFill="1" applyBorder="1" applyAlignment="1" applyProtection="1">
      <alignment/>
      <protection locked="0"/>
    </xf>
    <xf numFmtId="0" fontId="0" fillId="0" borderId="11" xfId="0" applyFont="1" applyBorder="1" applyAlignment="1" applyProtection="1">
      <alignment/>
      <protection locked="0"/>
    </xf>
    <xf numFmtId="3" fontId="0" fillId="0" borderId="11" xfId="0" applyNumberFormat="1" applyBorder="1" applyAlignment="1" applyProtection="1">
      <alignment/>
      <protection locked="0"/>
    </xf>
    <xf numFmtId="3" fontId="6" fillId="0" borderId="12" xfId="0" applyNumberFormat="1" applyFont="1" applyBorder="1" applyAlignment="1" applyProtection="1">
      <alignment horizontal="center"/>
      <protection locked="0"/>
    </xf>
    <xf numFmtId="0" fontId="0" fillId="0" borderId="11" xfId="0" applyBorder="1" applyAlignment="1" applyProtection="1">
      <alignment/>
      <protection locked="0"/>
    </xf>
    <xf numFmtId="0" fontId="0" fillId="0" borderId="11" xfId="0" applyBorder="1" applyAlignment="1" applyProtection="1">
      <alignment horizontal="center"/>
      <protection locked="0"/>
    </xf>
    <xf numFmtId="3" fontId="0" fillId="0" borderId="11" xfId="0" applyNumberFormat="1" applyFont="1" applyBorder="1" applyAlignment="1" applyProtection="1">
      <alignment/>
      <protection locked="0"/>
    </xf>
    <xf numFmtId="3" fontId="0" fillId="0" borderId="12" xfId="0" applyNumberFormat="1" applyFill="1" applyBorder="1" applyAlignment="1" applyProtection="1">
      <alignment/>
      <protection locked="0"/>
    </xf>
    <xf numFmtId="0" fontId="0" fillId="0" borderId="11" xfId="0" applyFill="1" applyBorder="1" applyAlignment="1" applyProtection="1">
      <alignment horizontal="right"/>
      <protection locked="0"/>
    </xf>
    <xf numFmtId="0" fontId="0" fillId="0" borderId="12" xfId="0" applyFill="1" applyBorder="1" applyAlignment="1" applyProtection="1">
      <alignment/>
      <protection locked="0"/>
    </xf>
    <xf numFmtId="0" fontId="0" fillId="0" borderId="11" xfId="0"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horizontal="right"/>
      <protection locked="0"/>
    </xf>
    <xf numFmtId="0" fontId="0" fillId="0" borderId="49" xfId="0" applyFill="1" applyBorder="1" applyAlignment="1" applyProtection="1">
      <alignment horizontal="right"/>
      <protection locked="0"/>
    </xf>
    <xf numFmtId="0" fontId="0" fillId="0" borderId="50" xfId="0" applyFill="1" applyBorder="1" applyAlignment="1" applyProtection="1">
      <alignment horizontal="right"/>
      <protection locked="0"/>
    </xf>
    <xf numFmtId="0" fontId="0" fillId="0" borderId="51" xfId="0" applyFill="1" applyBorder="1" applyAlignment="1" applyProtection="1">
      <alignment horizontal="right"/>
      <protection locked="0"/>
    </xf>
    <xf numFmtId="0" fontId="0" fillId="0" borderId="52" xfId="0" applyFill="1" applyBorder="1" applyAlignment="1" applyProtection="1">
      <alignment horizontal="right"/>
      <protection locked="0"/>
    </xf>
    <xf numFmtId="0" fontId="0" fillId="0" borderId="53" xfId="0" applyFill="1" applyBorder="1" applyAlignment="1" applyProtection="1">
      <alignment horizontal="right"/>
      <protection locked="0"/>
    </xf>
    <xf numFmtId="0" fontId="0" fillId="0" borderId="54" xfId="0" applyFill="1" applyBorder="1" applyAlignment="1" applyProtection="1">
      <alignment horizontal="right"/>
      <protection locked="0"/>
    </xf>
    <xf numFmtId="0" fontId="0" fillId="0" borderId="55" xfId="0" applyFill="1" applyBorder="1" applyAlignment="1" applyProtection="1">
      <alignment horizontal="right"/>
      <protection locked="0"/>
    </xf>
    <xf numFmtId="0" fontId="0" fillId="33" borderId="11" xfId="0" applyFill="1" applyBorder="1" applyAlignment="1" applyProtection="1">
      <alignment horizontal="right"/>
      <protection/>
    </xf>
    <xf numFmtId="0" fontId="19" fillId="0" borderId="0" xfId="0" applyFont="1" applyAlignment="1" applyProtection="1">
      <alignment/>
      <protection locked="0"/>
    </xf>
    <xf numFmtId="0" fontId="0" fillId="0" borderId="32" xfId="0" applyBorder="1" applyAlignment="1" applyProtection="1">
      <alignment/>
      <protection locked="0"/>
    </xf>
    <xf numFmtId="0" fontId="13" fillId="0" borderId="32" xfId="0" applyFont="1" applyFill="1" applyBorder="1" applyAlignment="1" applyProtection="1">
      <alignment/>
      <protection locked="0"/>
    </xf>
    <xf numFmtId="0" fontId="0" fillId="0" borderId="32" xfId="0" applyFill="1" applyBorder="1" applyAlignment="1" applyProtection="1">
      <alignment/>
      <protection locked="0"/>
    </xf>
    <xf numFmtId="0" fontId="0" fillId="33" borderId="56" xfId="0" applyFill="1" applyBorder="1" applyAlignment="1" applyProtection="1">
      <alignment/>
      <protection locked="0"/>
    </xf>
    <xf numFmtId="0" fontId="0" fillId="0" borderId="0" xfId="0" applyAlignment="1" applyProtection="1">
      <alignment/>
      <protection/>
    </xf>
    <xf numFmtId="0" fontId="7" fillId="0" borderId="36" xfId="0" applyFont="1" applyBorder="1" applyAlignment="1" applyProtection="1">
      <alignment horizontal="center"/>
      <protection locked="0"/>
    </xf>
    <xf numFmtId="3" fontId="6" fillId="0" borderId="32" xfId="0" applyNumberFormat="1" applyFont="1" applyBorder="1" applyAlignment="1" applyProtection="1">
      <alignment/>
      <protection locked="0"/>
    </xf>
    <xf numFmtId="0" fontId="6" fillId="0" borderId="32" xfId="0" applyFont="1" applyBorder="1" applyAlignment="1" applyProtection="1">
      <alignment/>
      <protection locked="0"/>
    </xf>
    <xf numFmtId="3" fontId="6" fillId="43" borderId="57" xfId="0" applyNumberFormat="1" applyFont="1" applyFill="1" applyBorder="1" applyAlignment="1" applyProtection="1">
      <alignment/>
      <protection locked="0"/>
    </xf>
    <xf numFmtId="0" fontId="0" fillId="33" borderId="32" xfId="0" applyFill="1" applyBorder="1" applyAlignment="1" applyProtection="1">
      <alignment/>
      <protection locked="0"/>
    </xf>
    <xf numFmtId="0" fontId="0" fillId="43" borderId="57" xfId="0" applyFill="1" applyBorder="1" applyAlignment="1" applyProtection="1">
      <alignment/>
      <protection locked="0"/>
    </xf>
    <xf numFmtId="0" fontId="0" fillId="33" borderId="32" xfId="0" applyFont="1" applyFill="1" applyBorder="1" applyAlignment="1" applyProtection="1">
      <alignment/>
      <protection locked="0"/>
    </xf>
    <xf numFmtId="0" fontId="0" fillId="0" borderId="35" xfId="0" applyBorder="1" applyAlignment="1" applyProtection="1">
      <alignment/>
      <protection locked="0"/>
    </xf>
    <xf numFmtId="3" fontId="10" fillId="33" borderId="56" xfId="0" applyNumberFormat="1" applyFont="1" applyFill="1" applyBorder="1" applyAlignment="1" applyProtection="1">
      <alignment/>
      <protection locked="0"/>
    </xf>
    <xf numFmtId="0" fontId="0" fillId="0" borderId="14" xfId="0" applyBorder="1" applyAlignment="1" applyProtection="1">
      <alignment/>
      <protection locked="0"/>
    </xf>
    <xf numFmtId="3" fontId="0" fillId="0" borderId="14" xfId="0" applyNumberFormat="1" applyBorder="1" applyAlignment="1" applyProtection="1">
      <alignment/>
      <protection locked="0"/>
    </xf>
    <xf numFmtId="0" fontId="0" fillId="33" borderId="58" xfId="0" applyFill="1" applyBorder="1" applyAlignment="1" applyProtection="1">
      <alignment/>
      <protection locked="0"/>
    </xf>
    <xf numFmtId="0" fontId="6" fillId="43" borderId="57" xfId="0" applyFont="1" applyFill="1" applyBorder="1" applyAlignment="1" applyProtection="1">
      <alignment/>
      <protection locked="0"/>
    </xf>
    <xf numFmtId="0" fontId="7" fillId="0" borderId="59" xfId="0" applyFont="1" applyBorder="1" applyAlignment="1" applyProtection="1">
      <alignment horizontal="center"/>
      <protection locked="0"/>
    </xf>
    <xf numFmtId="3" fontId="6" fillId="0" borderId="14" xfId="0" applyNumberFormat="1" applyFont="1" applyBorder="1" applyAlignment="1" applyProtection="1">
      <alignment/>
      <protection locked="0"/>
    </xf>
    <xf numFmtId="3" fontId="5" fillId="0" borderId="14" xfId="0" applyNumberFormat="1" applyFont="1" applyBorder="1" applyAlignment="1" applyProtection="1">
      <alignment/>
      <protection locked="0"/>
    </xf>
    <xf numFmtId="0" fontId="5" fillId="0" borderId="14" xfId="0" applyFont="1" applyBorder="1" applyAlignment="1" applyProtection="1">
      <alignment/>
      <protection locked="0"/>
    </xf>
    <xf numFmtId="3" fontId="0" fillId="0" borderId="32" xfId="0" applyNumberFormat="1" applyBorder="1" applyAlignment="1" applyProtection="1">
      <alignment/>
      <protection locked="0"/>
    </xf>
    <xf numFmtId="0" fontId="0" fillId="34" borderId="57" xfId="0" applyFill="1" applyBorder="1" applyAlignment="1" applyProtection="1">
      <alignment/>
      <protection locked="0"/>
    </xf>
    <xf numFmtId="0" fontId="0" fillId="33" borderId="57" xfId="0" applyFill="1" applyBorder="1" applyAlignment="1" applyProtection="1">
      <alignment/>
      <protection locked="0"/>
    </xf>
    <xf numFmtId="0" fontId="0" fillId="33" borderId="57" xfId="0" applyFont="1" applyFill="1" applyBorder="1" applyAlignment="1" applyProtection="1">
      <alignment/>
      <protection locked="0"/>
    </xf>
    <xf numFmtId="0" fontId="0" fillId="42" borderId="35" xfId="0" applyFill="1" applyBorder="1" applyAlignment="1" applyProtection="1">
      <alignment/>
      <protection locked="0"/>
    </xf>
    <xf numFmtId="0" fontId="0" fillId="0" borderId="21" xfId="0" applyFont="1" applyFill="1" applyBorder="1" applyAlignment="1" applyProtection="1">
      <alignment/>
      <protection locked="0"/>
    </xf>
    <xf numFmtId="0" fontId="0" fillId="0" borderId="21" xfId="0" applyFont="1" applyFill="1" applyBorder="1" applyAlignment="1" applyProtection="1">
      <alignment vertical="justify"/>
      <protection locked="0"/>
    </xf>
    <xf numFmtId="0" fontId="11" fillId="0" borderId="21" xfId="0" applyFont="1" applyFill="1" applyBorder="1" applyAlignment="1" applyProtection="1">
      <alignment/>
      <protection locked="0"/>
    </xf>
    <xf numFmtId="0" fontId="0" fillId="0" borderId="21" xfId="0" applyFont="1" applyFill="1" applyBorder="1" applyAlignment="1" applyProtection="1">
      <alignment horizontal="left" vertical="justify"/>
      <protection locked="0"/>
    </xf>
    <xf numFmtId="0" fontId="5" fillId="0" borderId="21" xfId="0" applyFont="1" applyFill="1" applyBorder="1" applyAlignment="1" applyProtection="1">
      <alignment/>
      <protection locked="0"/>
    </xf>
    <xf numFmtId="0" fontId="0" fillId="0" borderId="28" xfId="0" applyFont="1" applyFill="1" applyBorder="1" applyAlignment="1" applyProtection="1">
      <alignment/>
      <protection locked="0"/>
    </xf>
    <xf numFmtId="0" fontId="12" fillId="0" borderId="21" xfId="0" applyFont="1" applyBorder="1" applyAlignment="1" applyProtection="1">
      <alignment vertical="justify"/>
      <protection locked="0"/>
    </xf>
    <xf numFmtId="0" fontId="1" fillId="0" borderId="21" xfId="0" applyFont="1" applyFill="1" applyBorder="1" applyAlignment="1" applyProtection="1">
      <alignment/>
      <protection locked="0"/>
    </xf>
    <xf numFmtId="0" fontId="0" fillId="45" borderId="28" xfId="0" applyFont="1" applyFill="1" applyBorder="1" applyAlignment="1" applyProtection="1">
      <alignment/>
      <protection locked="0"/>
    </xf>
    <xf numFmtId="0" fontId="3" fillId="0" borderId="21" xfId="0" applyFont="1" applyFill="1" applyBorder="1" applyAlignment="1" applyProtection="1">
      <alignment vertical="justify"/>
      <protection locked="0"/>
    </xf>
    <xf numFmtId="0" fontId="0" fillId="0" borderId="23" xfId="0" applyFont="1" applyFill="1" applyBorder="1" applyAlignment="1" applyProtection="1">
      <alignment/>
      <protection locked="0"/>
    </xf>
    <xf numFmtId="0" fontId="1" fillId="0" borderId="11" xfId="0" applyFont="1" applyBorder="1" applyAlignment="1" applyProtection="1">
      <alignment horizontal="center" wrapText="1"/>
      <protection locked="0"/>
    </xf>
    <xf numFmtId="3" fontId="0" fillId="0" borderId="11" xfId="0" applyNumberFormat="1" applyBorder="1" applyAlignment="1" applyProtection="1">
      <alignment horizontal="right"/>
      <protection hidden="1"/>
    </xf>
    <xf numFmtId="0" fontId="0" fillId="0" borderId="11" xfId="0" applyBorder="1" applyAlignment="1" applyProtection="1">
      <alignment horizontal="right"/>
      <protection hidden="1"/>
    </xf>
    <xf numFmtId="3" fontId="0" fillId="33" borderId="11" xfId="0" applyNumberFormat="1" applyFill="1" applyBorder="1" applyAlignment="1" applyProtection="1">
      <alignment horizontal="right"/>
      <protection hidden="1"/>
    </xf>
    <xf numFmtId="0" fontId="0" fillId="33" borderId="11" xfId="0" applyFill="1" applyBorder="1" applyAlignment="1" applyProtection="1">
      <alignment horizontal="right"/>
      <protection hidden="1"/>
    </xf>
    <xf numFmtId="3" fontId="0" fillId="39" borderId="11" xfId="0" applyNumberFormat="1" applyFill="1" applyBorder="1" applyAlignment="1" applyProtection="1">
      <alignment horizontal="center"/>
      <protection hidden="1"/>
    </xf>
    <xf numFmtId="0" fontId="0" fillId="39" borderId="11" xfId="0" applyFill="1" applyBorder="1" applyAlignment="1" applyProtection="1">
      <alignment horizontal="center"/>
      <protection hidden="1"/>
    </xf>
    <xf numFmtId="0" fontId="0" fillId="0" borderId="12" xfId="0" applyBorder="1" applyAlignment="1" applyProtection="1">
      <alignment/>
      <protection hidden="1"/>
    </xf>
    <xf numFmtId="0" fontId="0" fillId="0" borderId="11" xfId="0" applyBorder="1" applyAlignment="1" applyProtection="1">
      <alignment/>
      <protection hidden="1"/>
    </xf>
    <xf numFmtId="0" fontId="0" fillId="0" borderId="11" xfId="0" applyBorder="1" applyAlignment="1" applyProtection="1">
      <alignment horizontal="center"/>
      <protection hidden="1"/>
    </xf>
    <xf numFmtId="0" fontId="0" fillId="0" borderId="11" xfId="0" applyBorder="1" applyAlignment="1" applyProtection="1">
      <alignment/>
      <protection hidden="1"/>
    </xf>
    <xf numFmtId="0" fontId="0" fillId="33" borderId="11" xfId="0" applyFill="1" applyBorder="1" applyAlignment="1" applyProtection="1">
      <alignment horizontal="center"/>
      <protection hidden="1"/>
    </xf>
    <xf numFmtId="0" fontId="0" fillId="33" borderId="11" xfId="0" applyFill="1" applyBorder="1" applyAlignment="1" applyProtection="1">
      <alignment/>
      <protection hidden="1"/>
    </xf>
    <xf numFmtId="0" fontId="0" fillId="0" borderId="60" xfId="0" applyBorder="1" applyAlignment="1" applyProtection="1">
      <alignment horizontal="right"/>
      <protection hidden="1"/>
    </xf>
    <xf numFmtId="3" fontId="0" fillId="0" borderId="11" xfId="0" applyNumberFormat="1" applyFill="1" applyBorder="1" applyAlignment="1" applyProtection="1">
      <alignment horizontal="right"/>
      <protection hidden="1"/>
    </xf>
    <xf numFmtId="0" fontId="1" fillId="0" borderId="10" xfId="0" applyFont="1" applyFill="1" applyBorder="1" applyAlignment="1" applyProtection="1">
      <alignment horizontal="center"/>
      <protection hidden="1"/>
    </xf>
    <xf numFmtId="0" fontId="1" fillId="0" borderId="61" xfId="0" applyFont="1" applyBorder="1" applyAlignment="1" applyProtection="1">
      <alignment horizontal="center"/>
      <protection hidden="1"/>
    </xf>
    <xf numFmtId="0" fontId="4" fillId="0" borderId="11" xfId="0" applyFont="1" applyFill="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60" xfId="0" applyFont="1" applyBorder="1" applyAlignment="1" applyProtection="1">
      <alignment horizontal="center"/>
      <protection hidden="1"/>
    </xf>
    <xf numFmtId="0" fontId="0" fillId="0" borderId="11" xfId="0" applyFill="1" applyBorder="1" applyAlignment="1" applyProtection="1">
      <alignment/>
      <protection hidden="1"/>
    </xf>
    <xf numFmtId="0" fontId="0" fillId="0" borderId="60" xfId="0" applyBorder="1" applyAlignment="1" applyProtection="1">
      <alignment/>
      <protection hidden="1"/>
    </xf>
    <xf numFmtId="0" fontId="0" fillId="39" borderId="11" xfId="0" applyFill="1" applyBorder="1" applyAlignment="1" applyProtection="1">
      <alignment/>
      <protection hidden="1"/>
    </xf>
    <xf numFmtId="0" fontId="0" fillId="0" borderId="11" xfId="0" applyFill="1" applyBorder="1" applyAlignment="1" applyProtection="1">
      <alignment horizontal="right"/>
      <protection hidden="1"/>
    </xf>
    <xf numFmtId="0" fontId="0" fillId="39" borderId="11" xfId="0" applyFill="1" applyBorder="1" applyAlignment="1" applyProtection="1">
      <alignment horizontal="right"/>
      <protection hidden="1"/>
    </xf>
    <xf numFmtId="0" fontId="0" fillId="40" borderId="11" xfId="0" applyFill="1" applyBorder="1" applyAlignment="1" applyProtection="1">
      <alignment horizontal="right"/>
      <protection hidden="1"/>
    </xf>
    <xf numFmtId="0" fontId="5" fillId="39" borderId="11" xfId="0" applyFont="1" applyFill="1" applyBorder="1" applyAlignment="1" applyProtection="1">
      <alignment horizontal="center"/>
      <protection hidden="1"/>
    </xf>
    <xf numFmtId="0" fontId="6" fillId="46" borderId="60" xfId="0" applyFont="1" applyFill="1" applyBorder="1" applyAlignment="1" applyProtection="1">
      <alignment/>
      <protection hidden="1"/>
    </xf>
    <xf numFmtId="0" fontId="0" fillId="0" borderId="12" xfId="0" applyFill="1" applyBorder="1" applyAlignment="1" applyProtection="1">
      <alignment horizontal="center"/>
      <protection hidden="1"/>
    </xf>
    <xf numFmtId="0" fontId="0" fillId="0" borderId="12" xfId="0" applyBorder="1" applyAlignment="1" applyProtection="1">
      <alignment horizontal="center"/>
      <protection hidden="1"/>
    </xf>
    <xf numFmtId="0" fontId="5" fillId="0" borderId="12" xfId="0" applyFont="1" applyBorder="1" applyAlignment="1" applyProtection="1">
      <alignment horizontal="center"/>
      <protection hidden="1"/>
    </xf>
    <xf numFmtId="0" fontId="0" fillId="0" borderId="48" xfId="0" applyBorder="1" applyAlignment="1" applyProtection="1">
      <alignment/>
      <protection hidden="1"/>
    </xf>
    <xf numFmtId="0" fontId="0" fillId="0" borderId="11" xfId="0" applyFill="1" applyBorder="1" applyAlignment="1" applyProtection="1">
      <alignment horizontal="center"/>
      <protection hidden="1"/>
    </xf>
    <xf numFmtId="0" fontId="5" fillId="0" borderId="11" xfId="0" applyFont="1" applyBorder="1" applyAlignment="1" applyProtection="1">
      <alignment horizontal="center"/>
      <protection hidden="1"/>
    </xf>
    <xf numFmtId="0" fontId="0" fillId="0" borderId="60" xfId="0" applyBorder="1" applyAlignment="1" applyProtection="1">
      <alignment/>
      <protection hidden="1"/>
    </xf>
    <xf numFmtId="0" fontId="0" fillId="0" borderId="11" xfId="0" applyFont="1" applyBorder="1" applyAlignment="1" applyProtection="1">
      <alignment horizontal="right"/>
      <protection hidden="1"/>
    </xf>
    <xf numFmtId="0" fontId="0" fillId="40" borderId="11" xfId="0" applyFont="1" applyFill="1" applyBorder="1" applyAlignment="1" applyProtection="1">
      <alignment horizontal="right"/>
      <protection hidden="1"/>
    </xf>
    <xf numFmtId="3" fontId="0" fillId="40" borderId="11" xfId="0" applyNumberFormat="1" applyFill="1" applyBorder="1" applyAlignment="1" applyProtection="1">
      <alignment horizontal="right"/>
      <protection hidden="1"/>
    </xf>
    <xf numFmtId="0" fontId="0" fillId="0" borderId="21" xfId="0" applyFill="1" applyBorder="1" applyAlignment="1" applyProtection="1">
      <alignment horizontal="right"/>
      <protection hidden="1"/>
    </xf>
    <xf numFmtId="0" fontId="0" fillId="39" borderId="11" xfId="0" applyFont="1" applyFill="1" applyBorder="1" applyAlignment="1" applyProtection="1">
      <alignment horizontal="right"/>
      <protection hidden="1"/>
    </xf>
    <xf numFmtId="0" fontId="0" fillId="47" borderId="11" xfId="0" applyFont="1" applyFill="1" applyBorder="1" applyAlignment="1" applyProtection="1">
      <alignment horizontal="right"/>
      <protection hidden="1"/>
    </xf>
    <xf numFmtId="0" fontId="0" fillId="39" borderId="12" xfId="0" applyFill="1" applyBorder="1" applyAlignment="1" applyProtection="1">
      <alignment horizontal="center"/>
      <protection hidden="1"/>
    </xf>
    <xf numFmtId="0" fontId="0" fillId="39" borderId="12" xfId="0" applyFont="1" applyFill="1" applyBorder="1" applyAlignment="1" applyProtection="1">
      <alignment horizontal="right"/>
      <protection hidden="1"/>
    </xf>
    <xf numFmtId="0" fontId="0" fillId="39" borderId="12" xfId="0" applyFill="1" applyBorder="1" applyAlignment="1" applyProtection="1">
      <alignment horizontal="right"/>
      <protection hidden="1"/>
    </xf>
    <xf numFmtId="0" fontId="0" fillId="0" borderId="48" xfId="0" applyBorder="1" applyAlignment="1" applyProtection="1">
      <alignment/>
      <protection hidden="1"/>
    </xf>
    <xf numFmtId="0" fontId="0" fillId="0" borderId="12" xfId="0" applyFill="1" applyBorder="1" applyAlignment="1" applyProtection="1">
      <alignment horizontal="right"/>
      <protection hidden="1"/>
    </xf>
    <xf numFmtId="0" fontId="0" fillId="40" borderId="12" xfId="0" applyFill="1" applyBorder="1" applyAlignment="1" applyProtection="1">
      <alignment horizontal="right"/>
      <protection hidden="1"/>
    </xf>
    <xf numFmtId="0" fontId="0" fillId="0" borderId="12" xfId="0" applyBorder="1" applyAlignment="1" applyProtection="1">
      <alignment/>
      <protection hidden="1"/>
    </xf>
    <xf numFmtId="0" fontId="0" fillId="40" borderId="12" xfId="0" applyFill="1" applyBorder="1" applyAlignment="1" applyProtection="1">
      <alignment/>
      <protection hidden="1"/>
    </xf>
    <xf numFmtId="0" fontId="5" fillId="39" borderId="12" xfId="0" applyFont="1" applyFill="1" applyBorder="1" applyAlignment="1" applyProtection="1">
      <alignment/>
      <protection hidden="1"/>
    </xf>
    <xf numFmtId="0" fontId="0" fillId="39" borderId="12" xfId="0" applyFill="1" applyBorder="1" applyAlignment="1" applyProtection="1">
      <alignment/>
      <protection hidden="1"/>
    </xf>
    <xf numFmtId="0" fontId="0" fillId="33" borderId="12" xfId="0" applyFill="1" applyBorder="1" applyAlignment="1" applyProtection="1">
      <alignment horizontal="right"/>
      <protection hidden="1"/>
    </xf>
    <xf numFmtId="0" fontId="0" fillId="0" borderId="11" xfId="0" applyFont="1" applyFill="1" applyBorder="1" applyAlignment="1" applyProtection="1">
      <alignment horizontal="right"/>
      <protection hidden="1"/>
    </xf>
    <xf numFmtId="0" fontId="0" fillId="36" borderId="12" xfId="0" applyFill="1" applyBorder="1" applyAlignment="1" applyProtection="1">
      <alignment horizontal="right"/>
      <protection hidden="1"/>
    </xf>
    <xf numFmtId="0" fontId="0" fillId="0" borderId="20" xfId="0" applyBorder="1" applyAlignment="1" applyProtection="1">
      <alignment/>
      <protection hidden="1"/>
    </xf>
    <xf numFmtId="0" fontId="6" fillId="0" borderId="20" xfId="0" applyFont="1" applyBorder="1" applyAlignment="1" applyProtection="1">
      <alignment/>
      <protection hidden="1"/>
    </xf>
    <xf numFmtId="0" fontId="6" fillId="46" borderId="62" xfId="0" applyFont="1" applyFill="1" applyBorder="1" applyAlignment="1" applyProtection="1">
      <alignment/>
      <protection hidden="1"/>
    </xf>
    <xf numFmtId="0" fontId="1" fillId="0" borderId="26"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6" fillId="0" borderId="32" xfId="0" applyFont="1" applyBorder="1" applyAlignment="1" applyProtection="1">
      <alignment/>
      <protection hidden="1"/>
    </xf>
    <xf numFmtId="0" fontId="0" fillId="0" borderId="32" xfId="0" applyBorder="1" applyAlignment="1" applyProtection="1">
      <alignment/>
      <protection hidden="1"/>
    </xf>
    <xf numFmtId="3" fontId="6" fillId="0" borderId="32" xfId="0" applyNumberFormat="1" applyFont="1" applyBorder="1" applyAlignment="1" applyProtection="1">
      <alignment/>
      <protection hidden="1"/>
    </xf>
    <xf numFmtId="3" fontId="5" fillId="0" borderId="32" xfId="0" applyNumberFormat="1" applyFont="1" applyBorder="1" applyAlignment="1" applyProtection="1">
      <alignment/>
      <protection hidden="1"/>
    </xf>
    <xf numFmtId="3" fontId="0" fillId="0" borderId="32" xfId="0" applyNumberFormat="1" applyBorder="1" applyAlignment="1" applyProtection="1">
      <alignment/>
      <protection hidden="1"/>
    </xf>
    <xf numFmtId="0" fontId="5" fillId="0" borderId="32" xfId="0" applyFont="1" applyBorder="1" applyAlignment="1" applyProtection="1">
      <alignment/>
      <protection hidden="1"/>
    </xf>
    <xf numFmtId="0" fontId="5" fillId="0" borderId="32" xfId="0" applyFont="1" applyFill="1" applyBorder="1" applyAlignment="1" applyProtection="1">
      <alignment/>
      <protection hidden="1"/>
    </xf>
    <xf numFmtId="0" fontId="0" fillId="0" borderId="32" xfId="0" applyFill="1" applyBorder="1" applyAlignment="1" applyProtection="1">
      <alignment/>
      <protection hidden="1"/>
    </xf>
    <xf numFmtId="0" fontId="0" fillId="0" borderId="32" xfId="0" applyFont="1" applyBorder="1" applyAlignment="1" applyProtection="1">
      <alignment/>
      <protection hidden="1"/>
    </xf>
    <xf numFmtId="0" fontId="0" fillId="0" borderId="32" xfId="0" applyFont="1" applyFill="1" applyBorder="1" applyAlignment="1" applyProtection="1">
      <alignment/>
      <protection hidden="1"/>
    </xf>
    <xf numFmtId="3" fontId="6" fillId="43" borderId="57" xfId="0" applyNumberFormat="1" applyFont="1" applyFill="1" applyBorder="1" applyAlignment="1" applyProtection="1">
      <alignment/>
      <protection hidden="1"/>
    </xf>
    <xf numFmtId="0" fontId="0" fillId="33" borderId="32" xfId="0" applyFill="1" applyBorder="1" applyAlignment="1" applyProtection="1">
      <alignment/>
      <protection hidden="1"/>
    </xf>
    <xf numFmtId="0" fontId="0" fillId="33" borderId="32" xfId="0" applyFont="1" applyFill="1" applyBorder="1" applyAlignment="1" applyProtection="1">
      <alignment/>
      <protection hidden="1"/>
    </xf>
    <xf numFmtId="3" fontId="0" fillId="0" borderId="32" xfId="0" applyNumberFormat="1" applyFont="1" applyBorder="1" applyAlignment="1" applyProtection="1">
      <alignment/>
      <protection hidden="1"/>
    </xf>
    <xf numFmtId="0" fontId="6" fillId="43" borderId="57" xfId="0" applyFont="1" applyFill="1" applyBorder="1" applyAlignment="1" applyProtection="1">
      <alignment/>
      <protection hidden="1"/>
    </xf>
    <xf numFmtId="0" fontId="0" fillId="33" borderId="56" xfId="0" applyFill="1" applyBorder="1" applyAlignment="1" applyProtection="1">
      <alignment/>
      <protection hidden="1"/>
    </xf>
    <xf numFmtId="3" fontId="10" fillId="33" borderId="56" xfId="0" applyNumberFormat="1" applyFont="1" applyFill="1" applyBorder="1" applyAlignment="1" applyProtection="1">
      <alignment/>
      <protection hidden="1"/>
    </xf>
    <xf numFmtId="0" fontId="0" fillId="0" borderId="35" xfId="0" applyBorder="1" applyAlignment="1" applyProtection="1">
      <alignment/>
      <protection hidden="1"/>
    </xf>
    <xf numFmtId="0" fontId="6" fillId="0" borderId="14" xfId="0" applyFont="1" applyBorder="1" applyAlignment="1" applyProtection="1">
      <alignment/>
      <protection hidden="1"/>
    </xf>
    <xf numFmtId="0" fontId="0" fillId="0" borderId="14" xfId="0" applyBorder="1" applyAlignment="1" applyProtection="1">
      <alignment/>
      <protection hidden="1"/>
    </xf>
    <xf numFmtId="3" fontId="6" fillId="0" borderId="14" xfId="0" applyNumberFormat="1" applyFont="1" applyBorder="1" applyAlignment="1" applyProtection="1">
      <alignment/>
      <protection hidden="1"/>
    </xf>
    <xf numFmtId="3" fontId="5" fillId="0" borderId="14" xfId="0" applyNumberFormat="1" applyFont="1" applyBorder="1" applyAlignment="1" applyProtection="1">
      <alignment/>
      <protection hidden="1"/>
    </xf>
    <xf numFmtId="3" fontId="0" fillId="0" borderId="14" xfId="0" applyNumberFormat="1" applyBorder="1" applyAlignment="1" applyProtection="1">
      <alignment/>
      <protection hidden="1"/>
    </xf>
    <xf numFmtId="0" fontId="5" fillId="0" borderId="14" xfId="0" applyFont="1" applyBorder="1" applyAlignment="1" applyProtection="1">
      <alignment/>
      <protection hidden="1"/>
    </xf>
    <xf numFmtId="0" fontId="5" fillId="0" borderId="14" xfId="0" applyFont="1" applyFill="1" applyBorder="1" applyAlignment="1" applyProtection="1">
      <alignment/>
      <protection hidden="1"/>
    </xf>
    <xf numFmtId="0" fontId="0" fillId="0" borderId="14" xfId="0" applyFill="1" applyBorder="1" applyAlignment="1" applyProtection="1">
      <alignment/>
      <protection hidden="1"/>
    </xf>
    <xf numFmtId="0" fontId="0" fillId="0" borderId="14" xfId="0" applyFont="1" applyBorder="1" applyAlignment="1" applyProtection="1">
      <alignment/>
      <protection hidden="1"/>
    </xf>
    <xf numFmtId="0" fontId="0" fillId="0" borderId="14" xfId="0" applyFont="1" applyFill="1" applyBorder="1" applyAlignment="1" applyProtection="1">
      <alignment/>
      <protection hidden="1"/>
    </xf>
    <xf numFmtId="3" fontId="6" fillId="34" borderId="63" xfId="0" applyNumberFormat="1" applyFont="1" applyFill="1" applyBorder="1" applyAlignment="1" applyProtection="1">
      <alignment/>
      <protection hidden="1"/>
    </xf>
    <xf numFmtId="0" fontId="0" fillId="33" borderId="63" xfId="0" applyFill="1" applyBorder="1" applyAlignment="1" applyProtection="1">
      <alignment/>
      <protection hidden="1"/>
    </xf>
    <xf numFmtId="0" fontId="0" fillId="33" borderId="63" xfId="0" applyFont="1" applyFill="1" applyBorder="1" applyAlignment="1" applyProtection="1">
      <alignment/>
      <protection hidden="1"/>
    </xf>
    <xf numFmtId="3" fontId="0" fillId="0" borderId="14" xfId="0" applyNumberFormat="1" applyFont="1" applyBorder="1" applyAlignment="1" applyProtection="1">
      <alignment/>
      <protection hidden="1"/>
    </xf>
    <xf numFmtId="0" fontId="6" fillId="42" borderId="17" xfId="0" applyFont="1" applyFill="1" applyBorder="1" applyAlignment="1" applyProtection="1">
      <alignment/>
      <protection hidden="1"/>
    </xf>
    <xf numFmtId="0" fontId="0" fillId="33" borderId="14" xfId="0" applyFill="1" applyBorder="1" applyAlignment="1" applyProtection="1">
      <alignment/>
      <protection hidden="1"/>
    </xf>
    <xf numFmtId="3" fontId="10" fillId="33" borderId="63" xfId="0" applyNumberFormat="1" applyFont="1" applyFill="1" applyBorder="1" applyAlignment="1" applyProtection="1">
      <alignment/>
      <protection hidden="1"/>
    </xf>
    <xf numFmtId="0" fontId="0" fillId="40" borderId="52" xfId="0" applyFill="1" applyBorder="1" applyAlignment="1" applyProtection="1">
      <alignment horizontal="right"/>
      <protection locked="0"/>
    </xf>
    <xf numFmtId="0" fontId="0" fillId="40" borderId="51" xfId="0" applyFill="1" applyBorder="1" applyAlignment="1" applyProtection="1">
      <alignment horizontal="right"/>
      <protection locked="0"/>
    </xf>
    <xf numFmtId="0" fontId="0" fillId="48" borderId="52" xfId="0" applyFill="1" applyBorder="1" applyAlignment="1" applyProtection="1">
      <alignment horizontal="right"/>
      <protection locked="0"/>
    </xf>
    <xf numFmtId="0" fontId="0" fillId="48" borderId="51" xfId="0" applyFill="1" applyBorder="1" applyAlignment="1" applyProtection="1">
      <alignment horizontal="right"/>
      <protection locked="0"/>
    </xf>
    <xf numFmtId="0" fontId="0" fillId="48" borderId="11" xfId="0" applyFill="1" applyBorder="1" applyAlignment="1" applyProtection="1">
      <alignment horizontal="right"/>
      <protection hidden="1"/>
    </xf>
    <xf numFmtId="0" fontId="0" fillId="0" borderId="37" xfId="0" applyFont="1" applyBorder="1" applyAlignment="1">
      <alignment horizontal="left" vertical="top" wrapText="1"/>
    </xf>
    <xf numFmtId="0" fontId="7" fillId="0" borderId="41" xfId="0" applyFont="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7" fillId="0" borderId="38" xfId="0" applyFont="1" applyBorder="1" applyAlignment="1">
      <alignment vertical="center" wrapText="1"/>
    </xf>
    <xf numFmtId="0" fontId="0" fillId="0" borderId="0" xfId="0" applyBorder="1" applyAlignment="1">
      <alignment horizontal="center"/>
    </xf>
    <xf numFmtId="0" fontId="0" fillId="0" borderId="24" xfId="0" applyBorder="1" applyAlignment="1">
      <alignment horizontal="center"/>
    </xf>
    <xf numFmtId="0" fontId="5" fillId="33" borderId="19" xfId="0" applyFont="1" applyFill="1" applyBorder="1" applyAlignment="1">
      <alignment horizontal="center"/>
    </xf>
    <xf numFmtId="0" fontId="5" fillId="33" borderId="23" xfId="0" applyFont="1" applyFill="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0" fillId="0" borderId="45" xfId="0" applyBorder="1" applyAlignment="1">
      <alignment horizontal="center"/>
    </xf>
    <xf numFmtId="3" fontId="0" fillId="0" borderId="45" xfId="0" applyNumberFormat="1" applyBorder="1" applyAlignment="1">
      <alignment horizontal="center"/>
    </xf>
    <xf numFmtId="0" fontId="0" fillId="0" borderId="28" xfId="0" applyBorder="1" applyAlignment="1">
      <alignment horizontal="center"/>
    </xf>
    <xf numFmtId="0" fontId="5" fillId="0" borderId="64" xfId="0" applyFont="1" applyBorder="1" applyAlignment="1">
      <alignment horizontal="center"/>
    </xf>
    <xf numFmtId="0" fontId="5" fillId="0" borderId="43" xfId="0" applyFont="1" applyBorder="1" applyAlignment="1">
      <alignment horizontal="center"/>
    </xf>
    <xf numFmtId="0" fontId="7" fillId="0" borderId="41" xfId="0" applyFont="1" applyBorder="1" applyAlignment="1">
      <alignment horizontal="center" vertical="top" wrapText="1"/>
    </xf>
    <xf numFmtId="0" fontId="7" fillId="0" borderId="42" xfId="0" applyFont="1" applyBorder="1" applyAlignment="1">
      <alignment horizontal="center" vertical="top" wrapText="1"/>
    </xf>
    <xf numFmtId="0" fontId="7" fillId="0" borderId="43" xfId="0" applyFont="1" applyBorder="1" applyAlignment="1">
      <alignment horizontal="center" vertical="top" wrapText="1"/>
    </xf>
    <xf numFmtId="0" fontId="0" fillId="0" borderId="38" xfId="0" applyBorder="1" applyAlignment="1">
      <alignment vertical="center" wrapText="1"/>
    </xf>
    <xf numFmtId="0" fontId="7" fillId="0" borderId="44" xfId="0" applyFont="1" applyBorder="1" applyAlignment="1">
      <alignment horizontal="left" vertical="center" wrapText="1"/>
    </xf>
    <xf numFmtId="0" fontId="7" fillId="0" borderId="64" xfId="0" applyFont="1" applyBorder="1" applyAlignment="1">
      <alignment horizontal="left" vertical="center" wrapText="1"/>
    </xf>
    <xf numFmtId="0" fontId="7" fillId="0" borderId="37" xfId="0" applyFont="1" applyBorder="1" applyAlignment="1">
      <alignmen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2" fillId="0" borderId="10" xfId="0" applyFont="1" applyBorder="1" applyAlignment="1" applyProtection="1">
      <alignment horizontal="center" wrapText="1"/>
      <protection hidden="1"/>
    </xf>
    <xf numFmtId="0" fontId="0" fillId="0" borderId="0" xfId="0" applyAlignment="1">
      <alignment horizontal="center"/>
    </xf>
    <xf numFmtId="0" fontId="1" fillId="0" borderId="61" xfId="0" applyFont="1" applyBorder="1" applyAlignment="1">
      <alignment horizontal="center" wrapText="1"/>
    </xf>
    <xf numFmtId="0" fontId="1" fillId="0" borderId="26" xfId="0" applyFont="1" applyBorder="1" applyAlignment="1">
      <alignment horizontal="center" wrapText="1"/>
    </xf>
    <xf numFmtId="0" fontId="1" fillId="0" borderId="10" xfId="0" applyFont="1" applyFill="1" applyBorder="1" applyAlignment="1">
      <alignment horizontal="center"/>
    </xf>
    <xf numFmtId="0" fontId="1" fillId="0" borderId="10" xfId="0" applyFont="1" applyBorder="1" applyAlignment="1" applyProtection="1">
      <alignment horizontal="center" wrapText="1"/>
      <protection hidden="1"/>
    </xf>
    <xf numFmtId="0" fontId="23" fillId="47" borderId="48" xfId="0" applyFont="1" applyFill="1" applyBorder="1" applyAlignment="1">
      <alignment horizontal="center" vertical="center" wrapText="1"/>
    </xf>
    <xf numFmtId="0" fontId="23" fillId="47" borderId="45" xfId="0" applyFont="1" applyFill="1" applyBorder="1" applyAlignment="1">
      <alignment horizontal="center" vertical="center" wrapText="1"/>
    </xf>
    <xf numFmtId="0" fontId="23" fillId="47" borderId="65" xfId="0" applyFont="1" applyFill="1" applyBorder="1" applyAlignment="1">
      <alignment horizontal="center" vertical="center" wrapText="1"/>
    </xf>
    <xf numFmtId="0" fontId="23" fillId="47" borderId="46" xfId="0" applyFont="1" applyFill="1" applyBorder="1" applyAlignment="1">
      <alignment horizontal="center" vertical="center" wrapText="1"/>
    </xf>
    <xf numFmtId="0" fontId="23" fillId="47" borderId="0" xfId="0" applyFont="1" applyFill="1" applyBorder="1" applyAlignment="1">
      <alignment horizontal="center" vertical="center" wrapText="1"/>
    </xf>
    <xf numFmtId="0" fontId="23" fillId="47" borderId="66" xfId="0" applyFont="1" applyFill="1" applyBorder="1" applyAlignment="1">
      <alignment horizontal="center" vertical="center" wrapText="1"/>
    </xf>
    <xf numFmtId="0" fontId="23" fillId="47" borderId="47" xfId="0" applyFont="1" applyFill="1" applyBorder="1" applyAlignment="1">
      <alignment horizontal="center" vertical="center" wrapText="1"/>
    </xf>
    <xf numFmtId="0" fontId="23" fillId="47" borderId="19" xfId="0" applyFont="1" applyFill="1" applyBorder="1" applyAlignment="1">
      <alignment horizontal="center" vertical="center" wrapText="1"/>
    </xf>
    <xf numFmtId="0" fontId="23" fillId="47" borderId="6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65"/>
  <sheetViews>
    <sheetView tabSelected="1" zoomScale="85" zoomScaleNormal="85" zoomScaleSheetLayoutView="100" zoomScalePageLayoutView="0" workbookViewId="0" topLeftCell="A1">
      <selection activeCell="D12" sqref="D12"/>
    </sheetView>
  </sheetViews>
  <sheetFormatPr defaultColWidth="11.421875" defaultRowHeight="12.75"/>
  <cols>
    <col min="1" max="1" width="3.7109375" style="0" customWidth="1"/>
    <col min="2" max="2" width="60.57421875" style="0" customWidth="1"/>
    <col min="3" max="3" width="59.140625" style="0" customWidth="1"/>
    <col min="4" max="4" width="13.421875" style="0" customWidth="1"/>
    <col min="5" max="5" width="14.421875" style="0" customWidth="1"/>
    <col min="6" max="6" width="11.28125" style="0" customWidth="1"/>
    <col min="7" max="7" width="11.00390625" style="0" customWidth="1"/>
    <col min="8" max="8" width="10.7109375" style="0" customWidth="1"/>
    <col min="11" max="11" width="12.421875" style="0" customWidth="1"/>
    <col min="12" max="12" width="11.140625" style="0" customWidth="1"/>
    <col min="14" max="14" width="9.7109375" style="0" customWidth="1"/>
    <col min="15" max="15" width="9.140625" style="0" customWidth="1"/>
    <col min="16" max="16" width="10.00390625" style="0" customWidth="1"/>
    <col min="17" max="17" width="9.140625" style="0" customWidth="1"/>
    <col min="20" max="20" width="11.140625" style="0" customWidth="1"/>
    <col min="21" max="21" width="34.140625" style="155" customWidth="1"/>
    <col min="22" max="22" width="57.8515625" style="135" customWidth="1"/>
    <col min="23" max="23" width="47.00390625" style="0" customWidth="1"/>
  </cols>
  <sheetData>
    <row r="1" spans="2:23" ht="24">
      <c r="B1" s="53"/>
      <c r="C1" s="61" t="s">
        <v>0</v>
      </c>
      <c r="D1" s="242" t="s">
        <v>404</v>
      </c>
      <c r="E1" s="242" t="s">
        <v>405</v>
      </c>
      <c r="F1" s="299" t="s">
        <v>406</v>
      </c>
      <c r="G1" s="300" t="s">
        <v>407</v>
      </c>
      <c r="H1" s="2"/>
      <c r="I1" s="368" t="s">
        <v>408</v>
      </c>
      <c r="J1" s="369"/>
      <c r="K1" s="370" t="s">
        <v>1</v>
      </c>
      <c r="L1" s="370"/>
      <c r="M1" s="257"/>
      <c r="N1" s="371" t="s">
        <v>11</v>
      </c>
      <c r="O1" s="371"/>
      <c r="P1" s="371" t="s">
        <v>12</v>
      </c>
      <c r="Q1" s="371"/>
      <c r="R1" s="366" t="s">
        <v>190</v>
      </c>
      <c r="S1" s="366"/>
      <c r="T1" s="258" t="s">
        <v>2</v>
      </c>
      <c r="U1" s="78" t="s">
        <v>189</v>
      </c>
      <c r="V1" s="355" t="s">
        <v>319</v>
      </c>
      <c r="W1" s="356"/>
    </row>
    <row r="2" spans="2:23" ht="13.5" thickBot="1">
      <c r="B2" s="53"/>
      <c r="C2" s="62"/>
      <c r="D2" s="3"/>
      <c r="E2" s="3"/>
      <c r="F2" s="103"/>
      <c r="G2" s="3"/>
      <c r="H2" s="3"/>
      <c r="I2" s="4" t="s">
        <v>3</v>
      </c>
      <c r="J2" s="4" t="s">
        <v>4</v>
      </c>
      <c r="K2" s="5" t="s">
        <v>5</v>
      </c>
      <c r="L2" s="5" t="s">
        <v>6</v>
      </c>
      <c r="M2" s="259"/>
      <c r="N2" s="260" t="s">
        <v>3</v>
      </c>
      <c r="O2" s="260" t="s">
        <v>4</v>
      </c>
      <c r="P2" s="260" t="s">
        <v>3</v>
      </c>
      <c r="Q2" s="260" t="s">
        <v>4</v>
      </c>
      <c r="R2" s="260" t="s">
        <v>3</v>
      </c>
      <c r="S2" s="260" t="s">
        <v>4</v>
      </c>
      <c r="T2" s="261"/>
      <c r="U2" s="147"/>
      <c r="V2" s="137"/>
      <c r="W2" s="136"/>
    </row>
    <row r="3" spans="1:23" ht="12.75">
      <c r="A3" s="84"/>
      <c r="B3" s="59"/>
      <c r="C3" s="60" t="s">
        <v>7</v>
      </c>
      <c r="D3" s="96"/>
      <c r="E3" s="96"/>
      <c r="F3" s="6"/>
      <c r="G3" s="6"/>
      <c r="H3" s="6"/>
      <c r="I3" s="7"/>
      <c r="J3" s="7"/>
      <c r="K3" s="8"/>
      <c r="L3" s="8"/>
      <c r="M3" s="262"/>
      <c r="N3" s="252"/>
      <c r="O3" s="252"/>
      <c r="P3" s="252"/>
      <c r="Q3" s="252"/>
      <c r="R3" s="252"/>
      <c r="S3" s="252"/>
      <c r="T3" s="263"/>
      <c r="U3" s="148"/>
      <c r="V3" s="137"/>
      <c r="W3" s="136"/>
    </row>
    <row r="4" spans="1:23" ht="12.75">
      <c r="A4" s="15"/>
      <c r="B4" s="53"/>
      <c r="C4" s="68" t="s">
        <v>186</v>
      </c>
      <c r="D4" s="68"/>
      <c r="E4" s="68"/>
      <c r="F4" s="9"/>
      <c r="G4" s="9"/>
      <c r="H4" s="9"/>
      <c r="I4" s="10"/>
      <c r="J4" s="10"/>
      <c r="K4" s="10"/>
      <c r="L4" s="10"/>
      <c r="M4" s="254"/>
      <c r="N4" s="264"/>
      <c r="O4" s="264"/>
      <c r="P4" s="264"/>
      <c r="Q4" s="264"/>
      <c r="R4" s="264"/>
      <c r="S4" s="264"/>
      <c r="T4" s="263"/>
      <c r="U4" s="149"/>
      <c r="V4" s="137"/>
      <c r="W4" s="136"/>
    </row>
    <row r="5" spans="1:23" ht="25.5" customHeight="1">
      <c r="A5" s="119" t="s">
        <v>8</v>
      </c>
      <c r="B5" s="63" t="s">
        <v>159</v>
      </c>
      <c r="C5" s="47" t="s">
        <v>198</v>
      </c>
      <c r="D5" s="231"/>
      <c r="E5" s="231"/>
      <c r="F5" s="183"/>
      <c r="G5" s="183"/>
      <c r="H5" s="243">
        <f>F5-G5</f>
        <v>0</v>
      </c>
      <c r="I5" s="244">
        <f aca="true" t="shared" si="0" ref="I5:I15">IF(H5&gt;0,H5,0)</f>
        <v>0</v>
      </c>
      <c r="J5" s="244">
        <f aca="true" t="shared" si="1" ref="J5:J15">IF(H5&lt;0,ABS(H5),0)</f>
        <v>0</v>
      </c>
      <c r="K5" s="190"/>
      <c r="L5" s="190"/>
      <c r="M5" s="265">
        <f aca="true" t="shared" si="2" ref="M5:M15">I5+K5-L5-J5</f>
        <v>0</v>
      </c>
      <c r="N5" s="266"/>
      <c r="O5" s="266"/>
      <c r="P5" s="244">
        <f>IF(M5&gt;0,M5,0)</f>
        <v>0</v>
      </c>
      <c r="Q5" s="267">
        <f>IF(M5&lt;0,ABS(M5),0)</f>
        <v>0</v>
      </c>
      <c r="R5" s="268"/>
      <c r="S5" s="248"/>
      <c r="T5" s="263"/>
      <c r="U5" s="342" t="s">
        <v>337</v>
      </c>
      <c r="V5" s="345" t="s">
        <v>324</v>
      </c>
      <c r="W5" s="363" t="s">
        <v>325</v>
      </c>
    </row>
    <row r="6" spans="1:23" ht="24.75" customHeight="1">
      <c r="A6" s="120" t="s">
        <v>8</v>
      </c>
      <c r="B6" s="63" t="s">
        <v>144</v>
      </c>
      <c r="C6" s="47" t="s">
        <v>199</v>
      </c>
      <c r="D6" s="231"/>
      <c r="E6" s="231"/>
      <c r="F6" s="183"/>
      <c r="G6" s="183"/>
      <c r="H6" s="243">
        <f aca="true" t="shared" si="3" ref="H6:H15">F6-G6</f>
        <v>0</v>
      </c>
      <c r="I6" s="244">
        <f t="shared" si="0"/>
        <v>0</v>
      </c>
      <c r="J6" s="244">
        <f t="shared" si="1"/>
        <v>0</v>
      </c>
      <c r="K6" s="190"/>
      <c r="L6" s="190"/>
      <c r="M6" s="265">
        <f t="shared" si="2"/>
        <v>0</v>
      </c>
      <c r="N6" s="266"/>
      <c r="O6" s="266"/>
      <c r="P6" s="244">
        <f>IF(M6&gt;0,M6,0)</f>
        <v>0</v>
      </c>
      <c r="Q6" s="267">
        <f>IF(M6&lt;0,ABS(M6),0)</f>
        <v>0</v>
      </c>
      <c r="R6" s="268"/>
      <c r="S6" s="248"/>
      <c r="T6" s="263"/>
      <c r="U6" s="364"/>
      <c r="V6" s="360"/>
      <c r="W6" s="363"/>
    </row>
    <row r="7" spans="1:23" ht="12.75">
      <c r="A7" s="120" t="s">
        <v>8</v>
      </c>
      <c r="B7" s="54" t="s">
        <v>145</v>
      </c>
      <c r="C7" s="47" t="s">
        <v>200</v>
      </c>
      <c r="D7" s="231"/>
      <c r="E7" s="231"/>
      <c r="F7" s="183"/>
      <c r="G7" s="183"/>
      <c r="H7" s="243">
        <f t="shared" si="3"/>
        <v>0</v>
      </c>
      <c r="I7" s="244">
        <f t="shared" si="0"/>
        <v>0</v>
      </c>
      <c r="J7" s="244">
        <f t="shared" si="1"/>
        <v>0</v>
      </c>
      <c r="K7" s="190"/>
      <c r="L7" s="190"/>
      <c r="M7" s="265">
        <f t="shared" si="2"/>
        <v>0</v>
      </c>
      <c r="N7" s="266"/>
      <c r="O7" s="266"/>
      <c r="P7" s="244">
        <f>IF(M7&gt;0,M7,0)</f>
        <v>0</v>
      </c>
      <c r="Q7" s="267">
        <f>IF(M7&lt;0,ABS(M7),0)</f>
        <v>0</v>
      </c>
      <c r="R7" s="268"/>
      <c r="S7" s="248"/>
      <c r="T7" s="263"/>
      <c r="U7" s="364"/>
      <c r="V7" s="360"/>
      <c r="W7" s="363"/>
    </row>
    <row r="8" spans="1:23" ht="51">
      <c r="A8" s="120" t="s">
        <v>8</v>
      </c>
      <c r="B8" s="55" t="s">
        <v>161</v>
      </c>
      <c r="C8" s="77" t="s">
        <v>201</v>
      </c>
      <c r="D8" s="232"/>
      <c r="E8" s="232"/>
      <c r="F8" s="183"/>
      <c r="G8" s="183"/>
      <c r="H8" s="243">
        <f t="shared" si="3"/>
        <v>0</v>
      </c>
      <c r="I8" s="244">
        <f t="shared" si="0"/>
        <v>0</v>
      </c>
      <c r="J8" s="244">
        <f t="shared" si="1"/>
        <v>0</v>
      </c>
      <c r="K8" s="190"/>
      <c r="L8" s="190"/>
      <c r="M8" s="265">
        <f t="shared" si="2"/>
        <v>0</v>
      </c>
      <c r="N8" s="266"/>
      <c r="O8" s="266"/>
      <c r="P8" s="244">
        <f>IF(M8&gt;0,M8,0)</f>
        <v>0</v>
      </c>
      <c r="Q8" s="267">
        <f>IF(M8&lt;0,ABS(M8),0)</f>
        <v>0</v>
      </c>
      <c r="R8" s="268"/>
      <c r="S8" s="248"/>
      <c r="T8" s="263"/>
      <c r="U8" s="365"/>
      <c r="V8" s="360"/>
      <c r="W8" s="363"/>
    </row>
    <row r="9" spans="1:23" ht="12.75">
      <c r="A9" s="120" t="s">
        <v>9</v>
      </c>
      <c r="B9" s="121"/>
      <c r="C9" s="70" t="s">
        <v>193</v>
      </c>
      <c r="D9" s="97"/>
      <c r="E9" s="97"/>
      <c r="F9" s="81"/>
      <c r="G9" s="81"/>
      <c r="H9" s="245"/>
      <c r="I9" s="246"/>
      <c r="J9" s="246"/>
      <c r="K9" s="11"/>
      <c r="L9" s="11"/>
      <c r="M9" s="246"/>
      <c r="N9" s="266"/>
      <c r="O9" s="266"/>
      <c r="P9" s="266"/>
      <c r="Q9" s="266"/>
      <c r="R9" s="268"/>
      <c r="S9" s="248"/>
      <c r="T9" s="263"/>
      <c r="U9" s="150"/>
      <c r="V9" s="140"/>
      <c r="W9" s="136"/>
    </row>
    <row r="10" spans="1:23" ht="33.75" customHeight="1">
      <c r="A10" s="120" t="s">
        <v>9</v>
      </c>
      <c r="B10" s="65" t="s">
        <v>162</v>
      </c>
      <c r="C10" s="71" t="s">
        <v>374</v>
      </c>
      <c r="D10" s="233"/>
      <c r="E10" s="233"/>
      <c r="F10" s="183"/>
      <c r="G10" s="183"/>
      <c r="H10" s="243">
        <f t="shared" si="3"/>
        <v>0</v>
      </c>
      <c r="I10" s="244">
        <f t="shared" si="0"/>
        <v>0</v>
      </c>
      <c r="J10" s="244">
        <f t="shared" si="1"/>
        <v>0</v>
      </c>
      <c r="K10" s="190"/>
      <c r="L10" s="190"/>
      <c r="M10" s="265">
        <f t="shared" si="2"/>
        <v>0</v>
      </c>
      <c r="N10" s="267">
        <f>IF(M10&gt;0,M10,0)</f>
        <v>0</v>
      </c>
      <c r="O10" s="244">
        <f>IF(M10&lt;0,ABS(M10),0)</f>
        <v>0</v>
      </c>
      <c r="P10" s="266"/>
      <c r="Q10" s="266"/>
      <c r="R10" s="268"/>
      <c r="S10" s="248"/>
      <c r="T10" s="263"/>
      <c r="U10" s="342" t="s">
        <v>338</v>
      </c>
      <c r="V10" s="361" t="s">
        <v>333</v>
      </c>
      <c r="W10" s="136"/>
    </row>
    <row r="11" spans="1:23" ht="24">
      <c r="A11" s="120" t="s">
        <v>9</v>
      </c>
      <c r="B11" s="65" t="s">
        <v>163</v>
      </c>
      <c r="C11" s="71" t="s">
        <v>375</v>
      </c>
      <c r="D11" s="233"/>
      <c r="E11" s="233"/>
      <c r="F11" s="183"/>
      <c r="G11" s="104"/>
      <c r="H11" s="243">
        <f t="shared" si="3"/>
        <v>0</v>
      </c>
      <c r="I11" s="244">
        <f t="shared" si="0"/>
        <v>0</v>
      </c>
      <c r="J11" s="244">
        <f t="shared" si="1"/>
        <v>0</v>
      </c>
      <c r="K11" s="190"/>
      <c r="L11" s="190"/>
      <c r="M11" s="265">
        <f t="shared" si="2"/>
        <v>0</v>
      </c>
      <c r="N11" s="267">
        <f>IF(M11&gt;0,M11,0)</f>
        <v>0</v>
      </c>
      <c r="O11" s="244">
        <f>IF(M11&lt;0,ABS(M11),0)</f>
        <v>0</v>
      </c>
      <c r="P11" s="266"/>
      <c r="Q11" s="266"/>
      <c r="R11" s="268"/>
      <c r="S11" s="248"/>
      <c r="T11" s="263"/>
      <c r="U11" s="365"/>
      <c r="V11" s="362"/>
      <c r="W11" s="136"/>
    </row>
    <row r="12" spans="1:23" ht="41.25" customHeight="1">
      <c r="A12" s="120" t="s">
        <v>8</v>
      </c>
      <c r="B12" s="64" t="s">
        <v>169</v>
      </c>
      <c r="C12" s="77" t="s">
        <v>202</v>
      </c>
      <c r="D12" s="232"/>
      <c r="E12" s="232"/>
      <c r="F12" s="183"/>
      <c r="G12" s="183"/>
      <c r="H12" s="243">
        <f t="shared" si="3"/>
        <v>0</v>
      </c>
      <c r="I12" s="244">
        <f t="shared" si="0"/>
        <v>0</v>
      </c>
      <c r="J12" s="244">
        <f t="shared" si="1"/>
        <v>0</v>
      </c>
      <c r="K12" s="190"/>
      <c r="L12" s="190"/>
      <c r="M12" s="265">
        <f t="shared" si="2"/>
        <v>0</v>
      </c>
      <c r="N12" s="266"/>
      <c r="O12" s="266"/>
      <c r="P12" s="244">
        <f>IF(M12&gt;0,M12,0)</f>
        <v>0</v>
      </c>
      <c r="Q12" s="267">
        <f>IF(M12&lt;0,ABS(M12),0)</f>
        <v>0</v>
      </c>
      <c r="R12" s="268"/>
      <c r="S12" s="248"/>
      <c r="T12" s="263"/>
      <c r="U12" s="144" t="s">
        <v>339</v>
      </c>
      <c r="V12" s="138" t="s">
        <v>320</v>
      </c>
      <c r="W12" s="139" t="s">
        <v>321</v>
      </c>
    </row>
    <row r="13" spans="1:23" ht="12.75">
      <c r="A13" s="120" t="s">
        <v>9</v>
      </c>
      <c r="B13" s="129"/>
      <c r="C13" s="70" t="s">
        <v>193</v>
      </c>
      <c r="D13" s="97"/>
      <c r="E13" s="97"/>
      <c r="F13" s="81"/>
      <c r="G13" s="81"/>
      <c r="H13" s="245"/>
      <c r="I13" s="246"/>
      <c r="J13" s="246"/>
      <c r="K13" s="11"/>
      <c r="L13" s="11"/>
      <c r="M13" s="246"/>
      <c r="N13" s="266"/>
      <c r="O13" s="266"/>
      <c r="P13" s="266"/>
      <c r="Q13" s="266"/>
      <c r="R13" s="268"/>
      <c r="S13" s="248"/>
      <c r="T13" s="263"/>
      <c r="U13" s="151"/>
      <c r="V13" s="140"/>
      <c r="W13" s="136"/>
    </row>
    <row r="14" spans="1:23" ht="24">
      <c r="A14" s="120" t="s">
        <v>9</v>
      </c>
      <c r="B14" s="65" t="s">
        <v>162</v>
      </c>
      <c r="C14" s="71" t="s">
        <v>374</v>
      </c>
      <c r="D14" s="233"/>
      <c r="E14" s="233"/>
      <c r="F14" s="183"/>
      <c r="G14" s="183"/>
      <c r="H14" s="243">
        <f t="shared" si="3"/>
        <v>0</v>
      </c>
      <c r="I14" s="244">
        <f t="shared" si="0"/>
        <v>0</v>
      </c>
      <c r="J14" s="244">
        <f t="shared" si="1"/>
        <v>0</v>
      </c>
      <c r="K14" s="190"/>
      <c r="L14" s="190"/>
      <c r="M14" s="265">
        <f t="shared" si="2"/>
        <v>0</v>
      </c>
      <c r="N14" s="267">
        <f>IF(M14&gt;0,M14,0)</f>
        <v>0</v>
      </c>
      <c r="O14" s="244">
        <f>IF(M14&lt;0,ABS(M14),0)</f>
        <v>0</v>
      </c>
      <c r="P14" s="266"/>
      <c r="Q14" s="266"/>
      <c r="R14" s="268"/>
      <c r="S14" s="248"/>
      <c r="T14" s="263"/>
      <c r="U14" s="342" t="s">
        <v>340</v>
      </c>
      <c r="V14" s="361" t="s">
        <v>333</v>
      </c>
      <c r="W14" s="136"/>
    </row>
    <row r="15" spans="1:23" ht="24">
      <c r="A15" s="120" t="s">
        <v>9</v>
      </c>
      <c r="B15" s="65" t="s">
        <v>163</v>
      </c>
      <c r="C15" s="71" t="s">
        <v>375</v>
      </c>
      <c r="D15" s="233"/>
      <c r="E15" s="233"/>
      <c r="F15" s="183"/>
      <c r="G15" s="104"/>
      <c r="H15" s="243">
        <f t="shared" si="3"/>
        <v>0</v>
      </c>
      <c r="I15" s="244">
        <f t="shared" si="0"/>
        <v>0</v>
      </c>
      <c r="J15" s="244">
        <f t="shared" si="1"/>
        <v>0</v>
      </c>
      <c r="K15" s="190"/>
      <c r="L15" s="190"/>
      <c r="M15" s="265">
        <f t="shared" si="2"/>
        <v>0</v>
      </c>
      <c r="N15" s="267">
        <f>IF(M15&gt;0,M15,0)</f>
        <v>0</v>
      </c>
      <c r="O15" s="244">
        <f>IF(M15&lt;0,ABS(M15),0)</f>
        <v>0</v>
      </c>
      <c r="P15" s="266"/>
      <c r="Q15" s="266"/>
      <c r="R15" s="268"/>
      <c r="S15" s="248"/>
      <c r="T15" s="263"/>
      <c r="U15" s="365"/>
      <c r="V15" s="362"/>
      <c r="W15" s="136"/>
    </row>
    <row r="16" spans="1:23" ht="12.75">
      <c r="A16" s="120"/>
      <c r="B16" s="65"/>
      <c r="C16" s="76" t="s">
        <v>262</v>
      </c>
      <c r="D16" s="69"/>
      <c r="E16" s="69"/>
      <c r="F16" s="81"/>
      <c r="G16" s="81"/>
      <c r="H16" s="245"/>
      <c r="I16" s="246"/>
      <c r="J16" s="246"/>
      <c r="K16" s="11"/>
      <c r="L16" s="11"/>
      <c r="M16" s="246"/>
      <c r="N16" s="266"/>
      <c r="O16" s="266"/>
      <c r="P16" s="266"/>
      <c r="Q16" s="266"/>
      <c r="R16" s="268"/>
      <c r="S16" s="248"/>
      <c r="T16" s="263"/>
      <c r="U16" s="151"/>
      <c r="V16" s="140"/>
      <c r="W16" s="136"/>
    </row>
    <row r="17" spans="1:23" ht="12.75">
      <c r="A17" s="120" t="s">
        <v>8</v>
      </c>
      <c r="B17" s="65" t="s">
        <v>247</v>
      </c>
      <c r="C17" s="76" t="s">
        <v>232</v>
      </c>
      <c r="D17" s="231"/>
      <c r="E17" s="231"/>
      <c r="F17" s="183"/>
      <c r="G17" s="183"/>
      <c r="H17" s="243">
        <f aca="true" t="shared" si="4" ref="H17:H22">F17-G17</f>
        <v>0</v>
      </c>
      <c r="I17" s="244">
        <f aca="true" t="shared" si="5" ref="I17:I22">IF(H17&gt;0,H17,0)</f>
        <v>0</v>
      </c>
      <c r="J17" s="244">
        <f aca="true" t="shared" si="6" ref="J17:J22">IF(H17&lt;0,ABS(H17),0)</f>
        <v>0</v>
      </c>
      <c r="K17" s="190"/>
      <c r="L17" s="190"/>
      <c r="M17" s="265">
        <f aca="true" t="shared" si="7" ref="M17:M22">I17+K17-L17-J17</f>
        <v>0</v>
      </c>
      <c r="N17" s="266"/>
      <c r="O17" s="266"/>
      <c r="P17" s="267">
        <f aca="true" t="shared" si="8" ref="P17:P22">IF(M17&gt;0,M17,0)</f>
        <v>0</v>
      </c>
      <c r="Q17" s="244">
        <f aca="true" t="shared" si="9" ref="Q17:Q22">IF(M17&lt;0,ABS(M17),0)</f>
        <v>0</v>
      </c>
      <c r="R17" s="268"/>
      <c r="S17" s="248"/>
      <c r="T17" s="263"/>
      <c r="U17" s="342" t="s">
        <v>341</v>
      </c>
      <c r="V17" s="345" t="s">
        <v>372</v>
      </c>
      <c r="W17" s="357"/>
    </row>
    <row r="18" spans="1:23" ht="12.75">
      <c r="A18" s="120" t="s">
        <v>8</v>
      </c>
      <c r="B18" s="65" t="s">
        <v>248</v>
      </c>
      <c r="C18" s="76" t="s">
        <v>233</v>
      </c>
      <c r="D18" s="231"/>
      <c r="E18" s="231"/>
      <c r="F18" s="183"/>
      <c r="G18" s="183"/>
      <c r="H18" s="243">
        <f t="shared" si="4"/>
        <v>0</v>
      </c>
      <c r="I18" s="244">
        <f t="shared" si="5"/>
        <v>0</v>
      </c>
      <c r="J18" s="244">
        <f t="shared" si="6"/>
        <v>0</v>
      </c>
      <c r="K18" s="190"/>
      <c r="L18" s="190"/>
      <c r="M18" s="265">
        <f t="shared" si="7"/>
        <v>0</v>
      </c>
      <c r="N18" s="266"/>
      <c r="O18" s="266"/>
      <c r="P18" s="267">
        <f t="shared" si="8"/>
        <v>0</v>
      </c>
      <c r="Q18" s="244">
        <f t="shared" si="9"/>
        <v>0</v>
      </c>
      <c r="R18" s="268"/>
      <c r="S18" s="248"/>
      <c r="T18" s="263"/>
      <c r="U18" s="343"/>
      <c r="V18" s="345"/>
      <c r="W18" s="358"/>
    </row>
    <row r="19" spans="1:23" ht="12.75">
      <c r="A19" s="120" t="s">
        <v>8</v>
      </c>
      <c r="B19" s="65" t="s">
        <v>249</v>
      </c>
      <c r="C19" s="76" t="s">
        <v>234</v>
      </c>
      <c r="D19" s="231"/>
      <c r="E19" s="231"/>
      <c r="F19" s="183"/>
      <c r="G19" s="183"/>
      <c r="H19" s="243">
        <f t="shared" si="4"/>
        <v>0</v>
      </c>
      <c r="I19" s="244">
        <f t="shared" si="5"/>
        <v>0</v>
      </c>
      <c r="J19" s="244">
        <f t="shared" si="6"/>
        <v>0</v>
      </c>
      <c r="K19" s="190"/>
      <c r="L19" s="190"/>
      <c r="M19" s="265">
        <f t="shared" si="7"/>
        <v>0</v>
      </c>
      <c r="N19" s="266"/>
      <c r="O19" s="266"/>
      <c r="P19" s="267">
        <f t="shared" si="8"/>
        <v>0</v>
      </c>
      <c r="Q19" s="244">
        <f t="shared" si="9"/>
        <v>0</v>
      </c>
      <c r="R19" s="268"/>
      <c r="S19" s="248"/>
      <c r="T19" s="263"/>
      <c r="U19" s="343"/>
      <c r="V19" s="345"/>
      <c r="W19" s="358"/>
    </row>
    <row r="20" spans="1:23" ht="12.75">
      <c r="A20" s="120" t="s">
        <v>8</v>
      </c>
      <c r="B20" s="65" t="s">
        <v>250</v>
      </c>
      <c r="C20" s="76" t="s">
        <v>235</v>
      </c>
      <c r="D20" s="231"/>
      <c r="E20" s="231"/>
      <c r="F20" s="183"/>
      <c r="G20" s="183"/>
      <c r="H20" s="243">
        <f t="shared" si="4"/>
        <v>0</v>
      </c>
      <c r="I20" s="244">
        <f t="shared" si="5"/>
        <v>0</v>
      </c>
      <c r="J20" s="244">
        <f t="shared" si="6"/>
        <v>0</v>
      </c>
      <c r="K20" s="190"/>
      <c r="L20" s="190"/>
      <c r="M20" s="265">
        <f t="shared" si="7"/>
        <v>0</v>
      </c>
      <c r="N20" s="266"/>
      <c r="O20" s="266"/>
      <c r="P20" s="267">
        <f t="shared" si="8"/>
        <v>0</v>
      </c>
      <c r="Q20" s="244">
        <f t="shared" si="9"/>
        <v>0</v>
      </c>
      <c r="R20" s="268"/>
      <c r="S20" s="248"/>
      <c r="T20" s="263"/>
      <c r="U20" s="343"/>
      <c r="V20" s="345"/>
      <c r="W20" s="358"/>
    </row>
    <row r="21" spans="1:23" ht="12.75">
      <c r="A21" s="120" t="s">
        <v>8</v>
      </c>
      <c r="B21" s="65" t="s">
        <v>251</v>
      </c>
      <c r="C21" s="76" t="s">
        <v>236</v>
      </c>
      <c r="D21" s="231"/>
      <c r="E21" s="231"/>
      <c r="F21" s="183"/>
      <c r="G21" s="183"/>
      <c r="H21" s="243">
        <f t="shared" si="4"/>
        <v>0</v>
      </c>
      <c r="I21" s="244">
        <f t="shared" si="5"/>
        <v>0</v>
      </c>
      <c r="J21" s="244">
        <f t="shared" si="6"/>
        <v>0</v>
      </c>
      <c r="K21" s="190"/>
      <c r="L21" s="190"/>
      <c r="M21" s="265">
        <f t="shared" si="7"/>
        <v>0</v>
      </c>
      <c r="N21" s="266"/>
      <c r="O21" s="266"/>
      <c r="P21" s="267">
        <f t="shared" si="8"/>
        <v>0</v>
      </c>
      <c r="Q21" s="244">
        <f t="shared" si="9"/>
        <v>0</v>
      </c>
      <c r="R21" s="268"/>
      <c r="S21" s="248"/>
      <c r="T21" s="263"/>
      <c r="U21" s="343"/>
      <c r="V21" s="345"/>
      <c r="W21" s="358"/>
    </row>
    <row r="22" spans="1:23" ht="12.75">
      <c r="A22" s="120" t="s">
        <v>8</v>
      </c>
      <c r="B22" s="65" t="s">
        <v>252</v>
      </c>
      <c r="C22" s="76" t="s">
        <v>237</v>
      </c>
      <c r="D22" s="231"/>
      <c r="E22" s="231"/>
      <c r="F22" s="183"/>
      <c r="G22" s="183"/>
      <c r="H22" s="243">
        <f t="shared" si="4"/>
        <v>0</v>
      </c>
      <c r="I22" s="244">
        <f t="shared" si="5"/>
        <v>0</v>
      </c>
      <c r="J22" s="244">
        <f t="shared" si="6"/>
        <v>0</v>
      </c>
      <c r="K22" s="190"/>
      <c r="L22" s="190"/>
      <c r="M22" s="265">
        <f t="shared" si="7"/>
        <v>0</v>
      </c>
      <c r="N22" s="266"/>
      <c r="O22" s="266"/>
      <c r="P22" s="267">
        <f t="shared" si="8"/>
        <v>0</v>
      </c>
      <c r="Q22" s="244">
        <f t="shared" si="9"/>
        <v>0</v>
      </c>
      <c r="R22" s="268"/>
      <c r="S22" s="248"/>
      <c r="T22" s="263"/>
      <c r="U22" s="344"/>
      <c r="V22" s="345"/>
      <c r="W22" s="359"/>
    </row>
    <row r="23" spans="1:23" ht="22.5">
      <c r="A23" s="120" t="s">
        <v>9</v>
      </c>
      <c r="B23" s="130">
        <v>474</v>
      </c>
      <c r="C23" s="47" t="s">
        <v>203</v>
      </c>
      <c r="D23" s="231"/>
      <c r="E23" s="231"/>
      <c r="F23" s="184"/>
      <c r="G23" s="184"/>
      <c r="H23" s="243">
        <f>F23-G23</f>
        <v>0</v>
      </c>
      <c r="I23" s="244">
        <f>IF(H23&gt;0,H23,0)</f>
        <v>0</v>
      </c>
      <c r="J23" s="244">
        <f>IF(H23&lt;0,ABS(H23),0)</f>
        <v>0</v>
      </c>
      <c r="K23" s="190"/>
      <c r="L23" s="190"/>
      <c r="M23" s="265">
        <f>I23+K23-L23-J23</f>
        <v>0</v>
      </c>
      <c r="N23" s="267">
        <f>IF(M23&gt;0,M23,0)</f>
        <v>0</v>
      </c>
      <c r="O23" s="267">
        <f>IF(M23&lt;0,ABS(M23),0)</f>
        <v>0</v>
      </c>
      <c r="P23" s="248"/>
      <c r="Q23" s="248"/>
      <c r="R23" s="268"/>
      <c r="S23" s="248"/>
      <c r="T23" s="263"/>
      <c r="U23" s="144" t="s">
        <v>342</v>
      </c>
      <c r="V23" s="138" t="s">
        <v>326</v>
      </c>
      <c r="W23" s="136"/>
    </row>
    <row r="24" spans="1:23" ht="12.75">
      <c r="A24" s="120"/>
      <c r="B24" s="130"/>
      <c r="C24" s="68" t="s">
        <v>187</v>
      </c>
      <c r="D24" s="68"/>
      <c r="E24" s="68"/>
      <c r="F24" s="82"/>
      <c r="G24" s="82"/>
      <c r="H24" s="245"/>
      <c r="I24" s="246"/>
      <c r="J24" s="246"/>
      <c r="K24" s="11"/>
      <c r="L24" s="11"/>
      <c r="M24" s="246"/>
      <c r="N24" s="266"/>
      <c r="O24" s="266"/>
      <c r="P24" s="248"/>
      <c r="Q24" s="248"/>
      <c r="R24" s="268"/>
      <c r="S24" s="248"/>
      <c r="T24" s="263"/>
      <c r="U24" s="151"/>
      <c r="V24" s="140"/>
      <c r="W24" s="136"/>
    </row>
    <row r="25" spans="1:23" ht="12.75">
      <c r="A25" s="120" t="s">
        <v>8</v>
      </c>
      <c r="B25" s="63" t="s">
        <v>146</v>
      </c>
      <c r="C25" s="47" t="s">
        <v>204</v>
      </c>
      <c r="D25" s="231"/>
      <c r="E25" s="231"/>
      <c r="F25" s="183"/>
      <c r="G25" s="183"/>
      <c r="H25" s="243">
        <f>F25-G25</f>
        <v>0</v>
      </c>
      <c r="I25" s="244">
        <f>IF(H25&gt;0,H25,0)</f>
        <v>0</v>
      </c>
      <c r="J25" s="244">
        <f>IF(H25&lt;0,ABS(H25),0)</f>
        <v>0</v>
      </c>
      <c r="K25" s="190"/>
      <c r="L25" s="190"/>
      <c r="M25" s="265">
        <f>I25+K25-L25-J25</f>
        <v>0</v>
      </c>
      <c r="N25" s="266"/>
      <c r="O25" s="266"/>
      <c r="P25" s="244">
        <f>IF(M25&gt;0,M25,0)</f>
        <v>0</v>
      </c>
      <c r="Q25" s="267">
        <f>IF(M25&lt;0,ABS(M25),0)</f>
        <v>0</v>
      </c>
      <c r="R25" s="268"/>
      <c r="S25" s="248"/>
      <c r="T25" s="263"/>
      <c r="U25" s="151"/>
      <c r="V25" s="140"/>
      <c r="W25" s="136"/>
    </row>
    <row r="26" spans="1:23" ht="24">
      <c r="A26" s="120" t="s">
        <v>9</v>
      </c>
      <c r="B26" s="63" t="s">
        <v>170</v>
      </c>
      <c r="C26" s="47" t="s">
        <v>205</v>
      </c>
      <c r="D26" s="231"/>
      <c r="E26" s="231"/>
      <c r="F26" s="184"/>
      <c r="G26" s="184"/>
      <c r="H26" s="243">
        <f>F26-G26</f>
        <v>0</v>
      </c>
      <c r="I26" s="244">
        <f>IF(H26&gt;0,H26,0)</f>
        <v>0</v>
      </c>
      <c r="J26" s="244">
        <f>IF(H26&lt;0,ABS(H26),0)</f>
        <v>0</v>
      </c>
      <c r="K26" s="190"/>
      <c r="L26" s="190"/>
      <c r="M26" s="265">
        <f>I26+K26-L26-J26</f>
        <v>0</v>
      </c>
      <c r="N26" s="244">
        <f>IF(M26&gt;0,M26,0)</f>
        <v>0</v>
      </c>
      <c r="O26" s="244">
        <f>IF(M26&lt;0,ABS(M26),0)</f>
        <v>0</v>
      </c>
      <c r="P26" s="248"/>
      <c r="Q26" s="248"/>
      <c r="R26" s="268"/>
      <c r="S26" s="248"/>
      <c r="T26" s="263"/>
      <c r="U26" s="151"/>
      <c r="V26" s="140"/>
      <c r="W26" s="136"/>
    </row>
    <row r="27" spans="1:23" ht="25.5" customHeight="1">
      <c r="A27" s="120" t="s">
        <v>9</v>
      </c>
      <c r="B27" s="131" t="s">
        <v>147</v>
      </c>
      <c r="C27" s="77" t="s">
        <v>270</v>
      </c>
      <c r="D27" s="232"/>
      <c r="E27" s="232"/>
      <c r="F27" s="184"/>
      <c r="G27" s="184"/>
      <c r="H27" s="243">
        <f>F27-G27</f>
        <v>0</v>
      </c>
      <c r="I27" s="244">
        <f>IF(H27&gt;0,H27,0)</f>
        <v>0</v>
      </c>
      <c r="J27" s="244">
        <f>IF(H27&lt;0,ABS(H27),0)</f>
        <v>0</v>
      </c>
      <c r="K27" s="190"/>
      <c r="L27" s="190"/>
      <c r="M27" s="265">
        <f>I27+K27-L27-J27</f>
        <v>0</v>
      </c>
      <c r="N27" s="244">
        <f>IF(M27&gt;0,M27,0)</f>
        <v>0</v>
      </c>
      <c r="O27" s="244">
        <f>IF(M27&lt;0,ABS(M27),0)</f>
        <v>0</v>
      </c>
      <c r="P27" s="248"/>
      <c r="Q27" s="248"/>
      <c r="R27" s="268"/>
      <c r="S27" s="248"/>
      <c r="T27" s="263"/>
      <c r="U27" s="151"/>
      <c r="V27" s="140"/>
      <c r="W27" s="136"/>
    </row>
    <row r="28" spans="1:23" ht="9" customHeight="1">
      <c r="A28" s="120" t="s">
        <v>9</v>
      </c>
      <c r="B28" s="132"/>
      <c r="C28" s="72" t="s">
        <v>231</v>
      </c>
      <c r="D28" s="69"/>
      <c r="E28" s="69"/>
      <c r="F28" s="82"/>
      <c r="G28" s="82"/>
      <c r="H28" s="245"/>
      <c r="I28" s="246"/>
      <c r="J28" s="246"/>
      <c r="K28" s="11"/>
      <c r="L28" s="11"/>
      <c r="M28" s="246"/>
      <c r="N28" s="266"/>
      <c r="O28" s="266"/>
      <c r="P28" s="248"/>
      <c r="Q28" s="248"/>
      <c r="R28" s="268"/>
      <c r="S28" s="248"/>
      <c r="T28" s="263"/>
      <c r="U28" s="151"/>
      <c r="V28" s="140"/>
      <c r="W28" s="136"/>
    </row>
    <row r="29" spans="1:23" ht="12.75">
      <c r="A29" s="120" t="s">
        <v>9</v>
      </c>
      <c r="B29" s="130" t="s">
        <v>173</v>
      </c>
      <c r="C29" s="43" t="s">
        <v>274</v>
      </c>
      <c r="D29" s="233"/>
      <c r="E29" s="233"/>
      <c r="F29" s="184"/>
      <c r="G29" s="184"/>
      <c r="H29" s="243">
        <f aca="true" t="shared" si="10" ref="H29:H38">F29-G29</f>
        <v>0</v>
      </c>
      <c r="I29" s="244">
        <f aca="true" t="shared" si="11" ref="I29:I38">IF(H29&gt;0,H29,0)</f>
        <v>0</v>
      </c>
      <c r="J29" s="244">
        <f aca="true" t="shared" si="12" ref="J29:J38">IF(H29&lt;0,ABS(H29),0)</f>
        <v>0</v>
      </c>
      <c r="K29" s="190"/>
      <c r="L29" s="190"/>
      <c r="M29" s="265">
        <f aca="true" t="shared" si="13" ref="M29:M38">I29+K29-L29-J29</f>
        <v>0</v>
      </c>
      <c r="N29" s="267">
        <f>IF(M29&gt;0,M29,0)</f>
        <v>0</v>
      </c>
      <c r="O29" s="244">
        <f>IF(M29&lt;0,ABS(M29),0)</f>
        <v>0</v>
      </c>
      <c r="P29" s="248"/>
      <c r="Q29" s="248"/>
      <c r="R29" s="268"/>
      <c r="S29" s="248"/>
      <c r="T29" s="263"/>
      <c r="U29" s="342" t="s">
        <v>343</v>
      </c>
      <c r="V29" s="361" t="s">
        <v>334</v>
      </c>
      <c r="W29" s="136"/>
    </row>
    <row r="30" spans="1:23" ht="21.75" customHeight="1">
      <c r="A30" s="120" t="s">
        <v>9</v>
      </c>
      <c r="B30" s="130" t="s">
        <v>174</v>
      </c>
      <c r="C30" s="43" t="s">
        <v>230</v>
      </c>
      <c r="D30" s="233"/>
      <c r="E30" s="233"/>
      <c r="F30" s="184"/>
      <c r="G30" s="104"/>
      <c r="H30" s="243">
        <f>F30-G30</f>
        <v>0</v>
      </c>
      <c r="I30" s="244">
        <f t="shared" si="11"/>
        <v>0</v>
      </c>
      <c r="J30" s="244">
        <f t="shared" si="12"/>
        <v>0</v>
      </c>
      <c r="K30" s="190"/>
      <c r="L30" s="190"/>
      <c r="M30" s="265">
        <f t="shared" si="13"/>
        <v>0</v>
      </c>
      <c r="N30" s="267">
        <f>IF(M30&gt;0,M30,0)</f>
        <v>0</v>
      </c>
      <c r="O30" s="244">
        <f>IF(M30&lt;0,ABS(M30),0)</f>
        <v>0</v>
      </c>
      <c r="P30" s="248"/>
      <c r="Q30" s="248"/>
      <c r="R30" s="268"/>
      <c r="S30" s="248"/>
      <c r="T30" s="263"/>
      <c r="U30" s="365"/>
      <c r="V30" s="362"/>
      <c r="W30" s="136"/>
    </row>
    <row r="31" spans="1:23" ht="12.75">
      <c r="A31" s="120"/>
      <c r="B31" s="130"/>
      <c r="C31" s="70" t="s">
        <v>194</v>
      </c>
      <c r="D31" s="97"/>
      <c r="E31" s="97"/>
      <c r="F31" s="82"/>
      <c r="G31" s="82"/>
      <c r="H31" s="245"/>
      <c r="I31" s="246"/>
      <c r="J31" s="246"/>
      <c r="K31" s="11"/>
      <c r="L31" s="11"/>
      <c r="M31" s="246"/>
      <c r="N31" s="266"/>
      <c r="O31" s="266"/>
      <c r="P31" s="248"/>
      <c r="Q31" s="248"/>
      <c r="R31" s="268"/>
      <c r="S31" s="248"/>
      <c r="T31" s="263"/>
      <c r="U31" s="151"/>
      <c r="V31" s="140"/>
      <c r="W31" s="136"/>
    </row>
    <row r="32" spans="1:23" ht="12.75">
      <c r="A32" s="120"/>
      <c r="B32" s="130" t="s">
        <v>272</v>
      </c>
      <c r="C32" s="71" t="s">
        <v>374</v>
      </c>
      <c r="D32" s="233"/>
      <c r="E32" s="233"/>
      <c r="F32" s="184"/>
      <c r="G32" s="184"/>
      <c r="H32" s="243">
        <f>F32-G32</f>
        <v>0</v>
      </c>
      <c r="I32" s="244">
        <f t="shared" si="11"/>
        <v>0</v>
      </c>
      <c r="J32" s="244">
        <f t="shared" si="12"/>
        <v>0</v>
      </c>
      <c r="K32" s="190"/>
      <c r="L32" s="190"/>
      <c r="M32" s="265">
        <f t="shared" si="13"/>
        <v>0</v>
      </c>
      <c r="N32" s="267">
        <f>IF(M32&gt;0,M32,0)</f>
        <v>0</v>
      </c>
      <c r="O32" s="244">
        <f>IF(M32&lt;0,ABS(M32),0)</f>
        <v>0</v>
      </c>
      <c r="P32" s="248"/>
      <c r="Q32" s="248"/>
      <c r="R32" s="268"/>
      <c r="S32" s="248"/>
      <c r="T32" s="263"/>
      <c r="U32" s="342" t="s">
        <v>344</v>
      </c>
      <c r="V32" s="361" t="s">
        <v>333</v>
      </c>
      <c r="W32" s="136"/>
    </row>
    <row r="33" spans="1:23" ht="19.5" customHeight="1">
      <c r="A33" s="120"/>
      <c r="B33" s="130" t="s">
        <v>273</v>
      </c>
      <c r="C33" s="71" t="s">
        <v>375</v>
      </c>
      <c r="D33" s="233"/>
      <c r="E33" s="233"/>
      <c r="F33" s="184"/>
      <c r="G33" s="104"/>
      <c r="H33" s="243">
        <f>F33-G33</f>
        <v>0</v>
      </c>
      <c r="I33" s="244">
        <f t="shared" si="11"/>
        <v>0</v>
      </c>
      <c r="J33" s="244">
        <f t="shared" si="12"/>
        <v>0</v>
      </c>
      <c r="K33" s="190"/>
      <c r="L33" s="190"/>
      <c r="M33" s="265">
        <f t="shared" si="13"/>
        <v>0</v>
      </c>
      <c r="N33" s="267">
        <f>IF(M33&gt;0,M33,0)</f>
        <v>0</v>
      </c>
      <c r="O33" s="244">
        <f>IF(M33&lt;0,ABS(M33),0)</f>
        <v>0</v>
      </c>
      <c r="P33" s="248"/>
      <c r="Q33" s="248"/>
      <c r="R33" s="268"/>
      <c r="S33" s="248"/>
      <c r="T33" s="263"/>
      <c r="U33" s="365"/>
      <c r="V33" s="362"/>
      <c r="W33" s="136"/>
    </row>
    <row r="34" spans="1:23" ht="24.75" customHeight="1">
      <c r="A34" s="120" t="s">
        <v>8</v>
      </c>
      <c r="B34" s="63" t="s">
        <v>260</v>
      </c>
      <c r="C34" s="77" t="s">
        <v>206</v>
      </c>
      <c r="D34" s="232"/>
      <c r="E34" s="232"/>
      <c r="F34" s="183"/>
      <c r="G34" s="183"/>
      <c r="H34" s="243">
        <f t="shared" si="10"/>
        <v>0</v>
      </c>
      <c r="I34" s="244">
        <f t="shared" si="11"/>
        <v>0</v>
      </c>
      <c r="J34" s="244">
        <f t="shared" si="12"/>
        <v>0</v>
      </c>
      <c r="K34" s="190"/>
      <c r="L34" s="190"/>
      <c r="M34" s="265">
        <f t="shared" si="13"/>
        <v>0</v>
      </c>
      <c r="N34" s="266"/>
      <c r="O34" s="266"/>
      <c r="P34" s="244">
        <f>IF(M34&gt;0,M34,0)</f>
        <v>0</v>
      </c>
      <c r="Q34" s="267">
        <f>IF(M34&lt;0,ABS(M34),0)</f>
        <v>0</v>
      </c>
      <c r="R34" s="268"/>
      <c r="S34" s="248"/>
      <c r="T34" s="263"/>
      <c r="U34" s="144" t="s">
        <v>345</v>
      </c>
      <c r="V34" s="138" t="s">
        <v>320</v>
      </c>
      <c r="W34" s="139" t="s">
        <v>321</v>
      </c>
    </row>
    <row r="35" spans="1:23" ht="12.75">
      <c r="A35" s="120" t="s">
        <v>9</v>
      </c>
      <c r="B35" s="121"/>
      <c r="C35" s="70" t="s">
        <v>194</v>
      </c>
      <c r="D35" s="97"/>
      <c r="E35" s="97"/>
      <c r="F35" s="81"/>
      <c r="G35" s="81"/>
      <c r="H35" s="245"/>
      <c r="I35" s="246"/>
      <c r="J35" s="246"/>
      <c r="K35" s="11"/>
      <c r="L35" s="11"/>
      <c r="M35" s="246"/>
      <c r="N35" s="266"/>
      <c r="O35" s="266"/>
      <c r="P35" s="266"/>
      <c r="Q35" s="266"/>
      <c r="R35" s="268"/>
      <c r="S35" s="248"/>
      <c r="T35" s="263"/>
      <c r="U35" s="152"/>
      <c r="V35" s="138"/>
      <c r="W35" s="139"/>
    </row>
    <row r="36" spans="1:23" ht="12.75">
      <c r="A36" s="120" t="s">
        <v>9</v>
      </c>
      <c r="B36" s="133" t="s">
        <v>178</v>
      </c>
      <c r="C36" s="71" t="s">
        <v>374</v>
      </c>
      <c r="D36" s="233"/>
      <c r="E36" s="233"/>
      <c r="F36" s="183"/>
      <c r="G36" s="183"/>
      <c r="H36" s="243">
        <f t="shared" si="10"/>
        <v>0</v>
      </c>
      <c r="I36" s="244">
        <f t="shared" si="11"/>
        <v>0</v>
      </c>
      <c r="J36" s="244">
        <f t="shared" si="12"/>
        <v>0</v>
      </c>
      <c r="K36" s="190"/>
      <c r="L36" s="190"/>
      <c r="M36" s="265">
        <f t="shared" si="13"/>
        <v>0</v>
      </c>
      <c r="N36" s="267">
        <f>IF(M36&gt;0,M36,0)</f>
        <v>0</v>
      </c>
      <c r="O36" s="244">
        <f>IF(M36&lt;0,ABS(M36),0)</f>
        <v>0</v>
      </c>
      <c r="P36" s="266"/>
      <c r="Q36" s="266"/>
      <c r="R36" s="268"/>
      <c r="S36" s="248"/>
      <c r="T36" s="263"/>
      <c r="U36" s="342" t="s">
        <v>346</v>
      </c>
      <c r="V36" s="361" t="s">
        <v>333</v>
      </c>
      <c r="W36" s="139"/>
    </row>
    <row r="37" spans="1:23" ht="12.75">
      <c r="A37" s="120" t="s">
        <v>9</v>
      </c>
      <c r="B37" s="133" t="s">
        <v>177</v>
      </c>
      <c r="C37" s="71" t="s">
        <v>375</v>
      </c>
      <c r="D37" s="233"/>
      <c r="E37" s="233"/>
      <c r="F37" s="183"/>
      <c r="G37" s="104"/>
      <c r="H37" s="243">
        <f t="shared" si="10"/>
        <v>0</v>
      </c>
      <c r="I37" s="244">
        <f t="shared" si="11"/>
        <v>0</v>
      </c>
      <c r="J37" s="244">
        <f t="shared" si="12"/>
        <v>0</v>
      </c>
      <c r="K37" s="190"/>
      <c r="L37" s="190"/>
      <c r="M37" s="265">
        <f t="shared" si="13"/>
        <v>0</v>
      </c>
      <c r="N37" s="267">
        <f>IF(M37&gt;0,M37,0)</f>
        <v>0</v>
      </c>
      <c r="O37" s="244">
        <f>IF(M37&lt;0,ABS(M37),0)</f>
        <v>0</v>
      </c>
      <c r="P37" s="266"/>
      <c r="Q37" s="266"/>
      <c r="R37" s="268"/>
      <c r="S37" s="248"/>
      <c r="T37" s="263"/>
      <c r="U37" s="365"/>
      <c r="V37" s="362"/>
      <c r="W37" s="139"/>
    </row>
    <row r="38" spans="1:23" ht="24.75" customHeight="1">
      <c r="A38" s="120" t="s">
        <v>8</v>
      </c>
      <c r="B38" s="63" t="s">
        <v>261</v>
      </c>
      <c r="C38" s="77" t="s">
        <v>207</v>
      </c>
      <c r="D38" s="232"/>
      <c r="E38" s="232"/>
      <c r="F38" s="183"/>
      <c r="G38" s="183"/>
      <c r="H38" s="243">
        <f t="shared" si="10"/>
        <v>0</v>
      </c>
      <c r="I38" s="244">
        <f t="shared" si="11"/>
        <v>0</v>
      </c>
      <c r="J38" s="244">
        <f t="shared" si="12"/>
        <v>0</v>
      </c>
      <c r="K38" s="190"/>
      <c r="L38" s="190"/>
      <c r="M38" s="265">
        <f t="shared" si="13"/>
        <v>0</v>
      </c>
      <c r="N38" s="266"/>
      <c r="O38" s="266"/>
      <c r="P38" s="244">
        <f>IF(M38&gt;0,M38,0)</f>
        <v>0</v>
      </c>
      <c r="Q38" s="267">
        <f>IF(M38&lt;0,ABS(M38),0)</f>
        <v>0</v>
      </c>
      <c r="R38" s="268"/>
      <c r="S38" s="248"/>
      <c r="T38" s="263"/>
      <c r="U38" s="144" t="s">
        <v>347</v>
      </c>
      <c r="V38" s="138" t="s">
        <v>320</v>
      </c>
      <c r="W38" s="139" t="s">
        <v>321</v>
      </c>
    </row>
    <row r="39" spans="1:23" ht="12.75">
      <c r="A39" s="120" t="s">
        <v>9</v>
      </c>
      <c r="B39" s="129"/>
      <c r="C39" s="70" t="s">
        <v>194</v>
      </c>
      <c r="D39" s="97"/>
      <c r="E39" s="97"/>
      <c r="F39" s="81"/>
      <c r="G39" s="81"/>
      <c r="H39" s="245"/>
      <c r="I39" s="246"/>
      <c r="J39" s="246"/>
      <c r="K39" s="11"/>
      <c r="L39" s="11"/>
      <c r="M39" s="246"/>
      <c r="N39" s="266"/>
      <c r="O39" s="266"/>
      <c r="P39" s="266"/>
      <c r="Q39" s="266"/>
      <c r="R39" s="268"/>
      <c r="S39" s="248"/>
      <c r="T39" s="263"/>
      <c r="U39" s="151"/>
      <c r="V39" s="140"/>
      <c r="W39" s="136"/>
    </row>
    <row r="40" spans="1:23" ht="12.75">
      <c r="A40" s="120" t="s">
        <v>9</v>
      </c>
      <c r="B40" s="65" t="s">
        <v>176</v>
      </c>
      <c r="C40" s="71" t="s">
        <v>374</v>
      </c>
      <c r="D40" s="233"/>
      <c r="E40" s="233"/>
      <c r="F40" s="183"/>
      <c r="G40" s="183"/>
      <c r="H40" s="243">
        <f>F40-G40</f>
        <v>0</v>
      </c>
      <c r="I40" s="244">
        <f>IF(H40&gt;0,H40,0)</f>
        <v>0</v>
      </c>
      <c r="J40" s="244">
        <f>IF(H40&lt;0,ABS(H40),0)</f>
        <v>0</v>
      </c>
      <c r="K40" s="190"/>
      <c r="L40" s="190"/>
      <c r="M40" s="265">
        <f>I40+K40-L40-J40</f>
        <v>0</v>
      </c>
      <c r="N40" s="267">
        <f>IF(M40&gt;0,M40,0)</f>
        <v>0</v>
      </c>
      <c r="O40" s="244">
        <f>IF(M40&lt;0,ABS(M40),0)</f>
        <v>0</v>
      </c>
      <c r="P40" s="266"/>
      <c r="Q40" s="266"/>
      <c r="R40" s="268"/>
      <c r="S40" s="248"/>
      <c r="T40" s="263"/>
      <c r="U40" s="342" t="s">
        <v>348</v>
      </c>
      <c r="V40" s="361" t="s">
        <v>333</v>
      </c>
      <c r="W40" s="136"/>
    </row>
    <row r="41" spans="1:23" ht="12.75">
      <c r="A41" s="120" t="s">
        <v>9</v>
      </c>
      <c r="B41" s="65" t="s">
        <v>175</v>
      </c>
      <c r="C41" s="71" t="s">
        <v>375</v>
      </c>
      <c r="D41" s="233"/>
      <c r="E41" s="233"/>
      <c r="F41" s="183"/>
      <c r="G41" s="104"/>
      <c r="H41" s="243">
        <f>F41-G41</f>
        <v>0</v>
      </c>
      <c r="I41" s="244">
        <f>IF(H41&gt;0,H41,0)</f>
        <v>0</v>
      </c>
      <c r="J41" s="244">
        <f>IF(H41&lt;0,ABS(H41),0)</f>
        <v>0</v>
      </c>
      <c r="K41" s="190"/>
      <c r="L41" s="190"/>
      <c r="M41" s="265">
        <f>I41+K41-L41-J41</f>
        <v>0</v>
      </c>
      <c r="N41" s="267">
        <f>IF(M41&gt;0,M41,0)</f>
        <v>0</v>
      </c>
      <c r="O41" s="244">
        <f>IF(M41&lt;0,ABS(M41),0)</f>
        <v>0</v>
      </c>
      <c r="P41" s="266"/>
      <c r="Q41" s="266"/>
      <c r="R41" s="268"/>
      <c r="S41" s="248"/>
      <c r="T41" s="263"/>
      <c r="U41" s="365"/>
      <c r="V41" s="362"/>
      <c r="W41" s="136"/>
    </row>
    <row r="42" spans="1:23" ht="35.25" customHeight="1">
      <c r="A42" s="120" t="s">
        <v>9</v>
      </c>
      <c r="B42" s="65">
        <v>535.545</v>
      </c>
      <c r="C42" s="79" t="s">
        <v>195</v>
      </c>
      <c r="D42" s="234"/>
      <c r="E42" s="234"/>
      <c r="F42" s="183"/>
      <c r="G42" s="183"/>
      <c r="H42" s="243">
        <f>F42-G42</f>
        <v>0</v>
      </c>
      <c r="I42" s="244">
        <f>IF(H42&gt;0,H42,0)</f>
        <v>0</v>
      </c>
      <c r="J42" s="244">
        <f>IF(H42&lt;0,ABS(H42),0)</f>
        <v>0</v>
      </c>
      <c r="K42" s="190"/>
      <c r="L42" s="190"/>
      <c r="M42" s="265">
        <f>I42+K42-L42-J42</f>
        <v>0</v>
      </c>
      <c r="N42" s="267">
        <f>IF(M42&gt;0,M42,0)</f>
        <v>0</v>
      </c>
      <c r="O42" s="244">
        <f>IF(M42&lt;0,ABS(M42),0)</f>
        <v>0</v>
      </c>
      <c r="P42" s="266"/>
      <c r="Q42" s="266"/>
      <c r="R42" s="268"/>
      <c r="S42" s="248"/>
      <c r="T42" s="263"/>
      <c r="U42" s="144" t="s">
        <v>368</v>
      </c>
      <c r="V42" s="140" t="s">
        <v>369</v>
      </c>
      <c r="W42" s="136"/>
    </row>
    <row r="43" spans="1:23" ht="12.75" customHeight="1">
      <c r="A43" s="120"/>
      <c r="B43" s="65"/>
      <c r="C43" s="85" t="s">
        <v>263</v>
      </c>
      <c r="D43" s="98"/>
      <c r="E43" s="98"/>
      <c r="F43" s="81"/>
      <c r="G43" s="81"/>
      <c r="H43" s="245"/>
      <c r="I43" s="246"/>
      <c r="J43" s="246"/>
      <c r="K43" s="11"/>
      <c r="L43" s="11"/>
      <c r="M43" s="246"/>
      <c r="N43" s="266"/>
      <c r="O43" s="266"/>
      <c r="P43" s="266"/>
      <c r="Q43" s="266"/>
      <c r="R43" s="268"/>
      <c r="S43" s="248"/>
      <c r="T43" s="263"/>
      <c r="U43" s="151"/>
      <c r="V43" s="140"/>
      <c r="W43" s="136"/>
    </row>
    <row r="44" spans="1:23" ht="12.75">
      <c r="A44" s="120" t="s">
        <v>8</v>
      </c>
      <c r="B44" s="65" t="s">
        <v>253</v>
      </c>
      <c r="C44" s="76" t="s">
        <v>238</v>
      </c>
      <c r="D44" s="231"/>
      <c r="E44" s="231"/>
      <c r="F44" s="183"/>
      <c r="G44" s="183"/>
      <c r="H44" s="243">
        <f aca="true" t="shared" si="14" ref="H44:H49">F44-G44</f>
        <v>0</v>
      </c>
      <c r="I44" s="244">
        <f aca="true" t="shared" si="15" ref="I44:I49">IF(H44&gt;0,H44,0)</f>
        <v>0</v>
      </c>
      <c r="J44" s="244">
        <f aca="true" t="shared" si="16" ref="J44:J49">IF(H44&lt;0,ABS(H44),0)</f>
        <v>0</v>
      </c>
      <c r="K44" s="190"/>
      <c r="L44" s="190"/>
      <c r="M44" s="265">
        <f aca="true" t="shared" si="17" ref="M44:M49">I44+K44-L44-J44</f>
        <v>0</v>
      </c>
      <c r="N44" s="266"/>
      <c r="O44" s="266"/>
      <c r="P44" s="267">
        <f aca="true" t="shared" si="18" ref="P44:P49">IF(M44&gt;0,M44,0)</f>
        <v>0</v>
      </c>
      <c r="Q44" s="244">
        <f aca="true" t="shared" si="19" ref="Q44:Q49">IF(M44&lt;0,ABS(M44),0)</f>
        <v>0</v>
      </c>
      <c r="R44" s="268"/>
      <c r="S44" s="248"/>
      <c r="T44" s="263"/>
      <c r="U44" s="342" t="s">
        <v>349</v>
      </c>
      <c r="V44" s="345" t="s">
        <v>371</v>
      </c>
      <c r="W44" s="357"/>
    </row>
    <row r="45" spans="1:23" ht="12.75">
      <c r="A45" s="120" t="s">
        <v>8</v>
      </c>
      <c r="B45" s="65" t="s">
        <v>254</v>
      </c>
      <c r="C45" s="76" t="s">
        <v>239</v>
      </c>
      <c r="D45" s="231"/>
      <c r="E45" s="231"/>
      <c r="F45" s="183"/>
      <c r="G45" s="183"/>
      <c r="H45" s="243">
        <f t="shared" si="14"/>
        <v>0</v>
      </c>
      <c r="I45" s="244">
        <f t="shared" si="15"/>
        <v>0</v>
      </c>
      <c r="J45" s="244">
        <f t="shared" si="16"/>
        <v>0</v>
      </c>
      <c r="K45" s="190"/>
      <c r="L45" s="190"/>
      <c r="M45" s="265">
        <f t="shared" si="17"/>
        <v>0</v>
      </c>
      <c r="N45" s="266"/>
      <c r="O45" s="266"/>
      <c r="P45" s="267">
        <f t="shared" si="18"/>
        <v>0</v>
      </c>
      <c r="Q45" s="244">
        <f t="shared" si="19"/>
        <v>0</v>
      </c>
      <c r="R45" s="268"/>
      <c r="S45" s="248"/>
      <c r="T45" s="263"/>
      <c r="U45" s="343"/>
      <c r="V45" s="345"/>
      <c r="W45" s="358"/>
    </row>
    <row r="46" spans="1:23" ht="12.75">
      <c r="A46" s="120" t="s">
        <v>8</v>
      </c>
      <c r="B46" s="65" t="s">
        <v>255</v>
      </c>
      <c r="C46" s="76" t="s">
        <v>240</v>
      </c>
      <c r="D46" s="231"/>
      <c r="E46" s="231"/>
      <c r="F46" s="183"/>
      <c r="G46" s="183"/>
      <c r="H46" s="243">
        <f t="shared" si="14"/>
        <v>0</v>
      </c>
      <c r="I46" s="244">
        <f t="shared" si="15"/>
        <v>0</v>
      </c>
      <c r="J46" s="244">
        <f t="shared" si="16"/>
        <v>0</v>
      </c>
      <c r="K46" s="190"/>
      <c r="L46" s="190"/>
      <c r="M46" s="265">
        <f t="shared" si="17"/>
        <v>0</v>
      </c>
      <c r="N46" s="266"/>
      <c r="O46" s="266"/>
      <c r="P46" s="267">
        <f t="shared" si="18"/>
        <v>0</v>
      </c>
      <c r="Q46" s="244">
        <f t="shared" si="19"/>
        <v>0</v>
      </c>
      <c r="R46" s="268"/>
      <c r="S46" s="248"/>
      <c r="T46" s="263"/>
      <c r="U46" s="343"/>
      <c r="V46" s="345"/>
      <c r="W46" s="358"/>
    </row>
    <row r="47" spans="1:23" ht="12.75">
      <c r="A47" s="120" t="s">
        <v>8</v>
      </c>
      <c r="B47" s="65" t="s">
        <v>256</v>
      </c>
      <c r="C47" s="76" t="s">
        <v>241</v>
      </c>
      <c r="D47" s="231"/>
      <c r="E47" s="231"/>
      <c r="F47" s="183"/>
      <c r="G47" s="183"/>
      <c r="H47" s="243">
        <f t="shared" si="14"/>
        <v>0</v>
      </c>
      <c r="I47" s="244">
        <f t="shared" si="15"/>
        <v>0</v>
      </c>
      <c r="J47" s="244">
        <f t="shared" si="16"/>
        <v>0</v>
      </c>
      <c r="K47" s="190"/>
      <c r="L47" s="190"/>
      <c r="M47" s="265">
        <f t="shared" si="17"/>
        <v>0</v>
      </c>
      <c r="N47" s="266"/>
      <c r="O47" s="266"/>
      <c r="P47" s="267">
        <f t="shared" si="18"/>
        <v>0</v>
      </c>
      <c r="Q47" s="244">
        <f t="shared" si="19"/>
        <v>0</v>
      </c>
      <c r="R47" s="268"/>
      <c r="S47" s="248"/>
      <c r="T47" s="263"/>
      <c r="U47" s="343"/>
      <c r="V47" s="345"/>
      <c r="W47" s="358"/>
    </row>
    <row r="48" spans="1:23" ht="12.75">
      <c r="A48" s="120" t="s">
        <v>8</v>
      </c>
      <c r="B48" s="65" t="s">
        <v>257</v>
      </c>
      <c r="C48" s="76" t="s">
        <v>242</v>
      </c>
      <c r="D48" s="231"/>
      <c r="E48" s="231"/>
      <c r="F48" s="183"/>
      <c r="G48" s="183"/>
      <c r="H48" s="243">
        <f t="shared" si="14"/>
        <v>0</v>
      </c>
      <c r="I48" s="244">
        <f t="shared" si="15"/>
        <v>0</v>
      </c>
      <c r="J48" s="244">
        <f t="shared" si="16"/>
        <v>0</v>
      </c>
      <c r="K48" s="190"/>
      <c r="L48" s="190"/>
      <c r="M48" s="265">
        <f t="shared" si="17"/>
        <v>0</v>
      </c>
      <c r="N48" s="266"/>
      <c r="O48" s="266"/>
      <c r="P48" s="267">
        <f t="shared" si="18"/>
        <v>0</v>
      </c>
      <c r="Q48" s="244">
        <f t="shared" si="19"/>
        <v>0</v>
      </c>
      <c r="R48" s="268"/>
      <c r="S48" s="248"/>
      <c r="T48" s="263"/>
      <c r="U48" s="343"/>
      <c r="V48" s="345"/>
      <c r="W48" s="358"/>
    </row>
    <row r="49" spans="1:23" ht="12.75">
      <c r="A49" s="120" t="s">
        <v>8</v>
      </c>
      <c r="B49" s="65" t="s">
        <v>258</v>
      </c>
      <c r="C49" s="76" t="s">
        <v>243</v>
      </c>
      <c r="D49" s="231"/>
      <c r="E49" s="231"/>
      <c r="F49" s="183"/>
      <c r="G49" s="183"/>
      <c r="H49" s="243">
        <f t="shared" si="14"/>
        <v>0</v>
      </c>
      <c r="I49" s="244">
        <f t="shared" si="15"/>
        <v>0</v>
      </c>
      <c r="J49" s="244">
        <f t="shared" si="16"/>
        <v>0</v>
      </c>
      <c r="K49" s="190"/>
      <c r="L49" s="190"/>
      <c r="M49" s="265">
        <f t="shared" si="17"/>
        <v>0</v>
      </c>
      <c r="N49" s="266"/>
      <c r="O49" s="266"/>
      <c r="P49" s="267">
        <f t="shared" si="18"/>
        <v>0</v>
      </c>
      <c r="Q49" s="244">
        <f t="shared" si="19"/>
        <v>0</v>
      </c>
      <c r="R49" s="268"/>
      <c r="S49" s="248"/>
      <c r="T49" s="263"/>
      <c r="U49" s="344"/>
      <c r="V49" s="345"/>
      <c r="W49" s="359"/>
    </row>
    <row r="50" spans="1:23" ht="12.75">
      <c r="A50" s="120" t="s">
        <v>9</v>
      </c>
      <c r="B50" s="56">
        <v>480.567</v>
      </c>
      <c r="C50" s="47" t="s">
        <v>208</v>
      </c>
      <c r="D50" s="231"/>
      <c r="E50" s="231"/>
      <c r="F50" s="184"/>
      <c r="G50" s="184"/>
      <c r="H50" s="243">
        <f>F50-G50</f>
        <v>0</v>
      </c>
      <c r="I50" s="244">
        <f>IF(H50&gt;0,H50,0)</f>
        <v>0</v>
      </c>
      <c r="J50" s="244">
        <f>IF(H50&lt;0,ABS(H50),0)</f>
        <v>0</v>
      </c>
      <c r="K50" s="190"/>
      <c r="L50" s="190"/>
      <c r="M50" s="265">
        <f>I50+K50-L50-J50</f>
        <v>0</v>
      </c>
      <c r="N50" s="244">
        <f>IF(M50&gt;0,M50,0)</f>
        <v>0</v>
      </c>
      <c r="O50" s="244">
        <f>IF(M50&lt;0,ABS(M50),0)</f>
        <v>0</v>
      </c>
      <c r="P50" s="248"/>
      <c r="Q50" s="248"/>
      <c r="R50" s="268"/>
      <c r="S50" s="248"/>
      <c r="T50" s="263"/>
      <c r="U50" s="151"/>
      <c r="V50" s="140"/>
      <c r="W50" s="136"/>
    </row>
    <row r="51" spans="1:23" ht="14.25" customHeight="1">
      <c r="A51" s="120"/>
      <c r="B51" s="54" t="s">
        <v>148</v>
      </c>
      <c r="C51" s="48" t="s">
        <v>209</v>
      </c>
      <c r="D51" s="235"/>
      <c r="E51" s="235"/>
      <c r="F51" s="89"/>
      <c r="G51" s="89"/>
      <c r="H51" s="247"/>
      <c r="I51" s="248"/>
      <c r="J51" s="248"/>
      <c r="K51" s="86"/>
      <c r="L51" s="86"/>
      <c r="M51" s="248"/>
      <c r="N51" s="248"/>
      <c r="O51" s="248"/>
      <c r="P51" s="248"/>
      <c r="Q51" s="248"/>
      <c r="R51" s="268"/>
      <c r="S51" s="248"/>
      <c r="T51" s="269">
        <f>F51-G51</f>
        <v>0</v>
      </c>
      <c r="U51" s="151"/>
      <c r="V51" s="140"/>
      <c r="W51" s="136"/>
    </row>
    <row r="52" spans="1:23" ht="20.25" customHeight="1">
      <c r="A52" s="122"/>
      <c r="B52" s="123"/>
      <c r="C52" s="73"/>
      <c r="D52" s="236"/>
      <c r="E52" s="236"/>
      <c r="F52" s="185"/>
      <c r="G52" s="185"/>
      <c r="H52" s="249"/>
      <c r="I52" s="249"/>
      <c r="J52" s="249"/>
      <c r="K52" s="191"/>
      <c r="L52" s="191"/>
      <c r="M52" s="270"/>
      <c r="N52" s="271"/>
      <c r="O52" s="271"/>
      <c r="P52" s="271"/>
      <c r="Q52" s="271"/>
      <c r="R52" s="272"/>
      <c r="S52" s="271"/>
      <c r="T52" s="273"/>
      <c r="U52" s="151"/>
      <c r="V52" s="140"/>
      <c r="W52" s="136"/>
    </row>
    <row r="53" spans="1:23" ht="10.5" customHeight="1">
      <c r="A53" s="122"/>
      <c r="B53" s="123"/>
      <c r="C53" s="47"/>
      <c r="D53" s="231"/>
      <c r="E53" s="231"/>
      <c r="F53" s="186"/>
      <c r="G53" s="186"/>
      <c r="H53" s="250"/>
      <c r="I53" s="250"/>
      <c r="J53" s="250"/>
      <c r="K53" s="192"/>
      <c r="L53" s="192"/>
      <c r="M53" s="274"/>
      <c r="N53" s="251"/>
      <c r="O53" s="251"/>
      <c r="P53" s="251"/>
      <c r="Q53" s="251"/>
      <c r="R53" s="275"/>
      <c r="S53" s="251"/>
      <c r="T53" s="276"/>
      <c r="U53" s="151"/>
      <c r="V53" s="140"/>
      <c r="W53" s="136"/>
    </row>
    <row r="54" spans="1:23" ht="12.75">
      <c r="A54" s="122"/>
      <c r="B54" s="123"/>
      <c r="C54" s="48" t="s">
        <v>44</v>
      </c>
      <c r="D54" s="235"/>
      <c r="E54" s="235"/>
      <c r="F54" s="187"/>
      <c r="G54" s="187"/>
      <c r="H54" s="251"/>
      <c r="I54" s="252"/>
      <c r="J54" s="252"/>
      <c r="K54" s="193"/>
      <c r="L54" s="193"/>
      <c r="M54" s="274"/>
      <c r="N54" s="251"/>
      <c r="O54" s="251"/>
      <c r="P54" s="251"/>
      <c r="Q54" s="251"/>
      <c r="R54" s="275"/>
      <c r="S54" s="251"/>
      <c r="T54" s="263"/>
      <c r="U54" s="151"/>
      <c r="V54" s="140"/>
      <c r="W54" s="136"/>
    </row>
    <row r="55" spans="1:23" ht="12.75">
      <c r="A55" s="122"/>
      <c r="B55" s="123"/>
      <c r="C55" s="69" t="s">
        <v>188</v>
      </c>
      <c r="D55" s="69"/>
      <c r="E55" s="69"/>
      <c r="F55" s="9"/>
      <c r="G55" s="9"/>
      <c r="H55" s="253"/>
      <c r="I55" s="254"/>
      <c r="J55" s="254"/>
      <c r="K55" s="10"/>
      <c r="L55" s="10"/>
      <c r="M55" s="253"/>
      <c r="N55" s="248"/>
      <c r="O55" s="248"/>
      <c r="P55" s="248"/>
      <c r="Q55" s="248"/>
      <c r="R55" s="268"/>
      <c r="S55" s="248"/>
      <c r="T55" s="263"/>
      <c r="U55" s="151"/>
      <c r="V55" s="140"/>
      <c r="W55" s="136"/>
    </row>
    <row r="56" spans="1:23" ht="12.75">
      <c r="A56" s="122"/>
      <c r="B56" s="123"/>
      <c r="C56" s="48" t="s">
        <v>37</v>
      </c>
      <c r="D56" s="99"/>
      <c r="E56" s="99"/>
      <c r="F56" s="9"/>
      <c r="G56" s="9"/>
      <c r="H56" s="253"/>
      <c r="I56" s="254"/>
      <c r="J56" s="254"/>
      <c r="K56" s="10"/>
      <c r="L56" s="10"/>
      <c r="M56" s="253"/>
      <c r="N56" s="248"/>
      <c r="O56" s="248"/>
      <c r="P56" s="248"/>
      <c r="Q56" s="248"/>
      <c r="R56" s="268"/>
      <c r="S56" s="248"/>
      <c r="T56" s="263"/>
      <c r="U56" s="151"/>
      <c r="V56" s="140"/>
      <c r="W56" s="136"/>
    </row>
    <row r="57" spans="1:23" ht="12.75">
      <c r="A57" s="120" t="s">
        <v>10</v>
      </c>
      <c r="B57" s="54" t="s">
        <v>149</v>
      </c>
      <c r="C57" s="47" t="s">
        <v>210</v>
      </c>
      <c r="D57" s="181"/>
      <c r="E57" s="182"/>
      <c r="F57" s="184"/>
      <c r="G57" s="184"/>
      <c r="H57" s="243"/>
      <c r="I57" s="244">
        <f>D57-0</f>
        <v>0</v>
      </c>
      <c r="J57" s="243">
        <f>E57-G57</f>
        <v>0</v>
      </c>
      <c r="K57" s="190"/>
      <c r="L57" s="190"/>
      <c r="M57" s="265"/>
      <c r="N57" s="266"/>
      <c r="O57" s="266"/>
      <c r="P57" s="248"/>
      <c r="Q57" s="248"/>
      <c r="R57" s="277">
        <f aca="true" t="shared" si="20" ref="R57:S62">I57+K57</f>
        <v>0</v>
      </c>
      <c r="S57" s="243">
        <f t="shared" si="20"/>
        <v>0</v>
      </c>
      <c r="T57" s="263"/>
      <c r="U57" s="151"/>
      <c r="V57" s="140"/>
      <c r="W57" s="136"/>
    </row>
    <row r="58" spans="1:23" ht="12.75">
      <c r="A58" s="120" t="s">
        <v>10</v>
      </c>
      <c r="B58" s="56">
        <v>110</v>
      </c>
      <c r="C58" s="47" t="s">
        <v>211</v>
      </c>
      <c r="D58" s="181"/>
      <c r="E58" s="182"/>
      <c r="F58" s="184"/>
      <c r="G58" s="184"/>
      <c r="H58" s="243"/>
      <c r="I58" s="244">
        <f>D58-0</f>
        <v>0</v>
      </c>
      <c r="J58" s="243">
        <f>E58-G58</f>
        <v>0</v>
      </c>
      <c r="K58" s="190"/>
      <c r="L58" s="190"/>
      <c r="M58" s="265"/>
      <c r="N58" s="266"/>
      <c r="O58" s="266"/>
      <c r="P58" s="248"/>
      <c r="Q58" s="248"/>
      <c r="R58" s="277">
        <f t="shared" si="20"/>
        <v>0</v>
      </c>
      <c r="S58" s="243">
        <f t="shared" si="20"/>
        <v>0</v>
      </c>
      <c r="T58" s="263"/>
      <c r="U58" s="151"/>
      <c r="V58" s="140"/>
      <c r="W58" s="136"/>
    </row>
    <row r="59" spans="1:23" ht="12.75">
      <c r="A59" s="120" t="s">
        <v>10</v>
      </c>
      <c r="B59" s="54" t="s">
        <v>150</v>
      </c>
      <c r="C59" s="47" t="s">
        <v>212</v>
      </c>
      <c r="D59" s="181"/>
      <c r="E59" s="181"/>
      <c r="F59" s="184"/>
      <c r="G59" s="184"/>
      <c r="H59" s="243"/>
      <c r="I59" s="244">
        <f>D59-0</f>
        <v>0</v>
      </c>
      <c r="J59" s="243">
        <f>E59-G59</f>
        <v>0</v>
      </c>
      <c r="K59" s="190"/>
      <c r="L59" s="190"/>
      <c r="M59" s="265"/>
      <c r="N59" s="266"/>
      <c r="O59" s="266"/>
      <c r="P59" s="248"/>
      <c r="Q59" s="248"/>
      <c r="R59" s="277">
        <f t="shared" si="20"/>
        <v>0</v>
      </c>
      <c r="S59" s="243">
        <f t="shared" si="20"/>
        <v>0</v>
      </c>
      <c r="T59" s="263"/>
      <c r="U59" s="151"/>
      <c r="V59" s="140"/>
      <c r="W59" s="136"/>
    </row>
    <row r="60" spans="1:23" ht="12.75">
      <c r="A60" s="120" t="s">
        <v>10</v>
      </c>
      <c r="B60" s="54" t="s">
        <v>151</v>
      </c>
      <c r="C60" s="47" t="s">
        <v>213</v>
      </c>
      <c r="D60" s="182"/>
      <c r="E60" s="182"/>
      <c r="F60" s="184"/>
      <c r="G60" s="184"/>
      <c r="H60" s="243"/>
      <c r="I60" s="243">
        <f>D60+G60</f>
        <v>0</v>
      </c>
      <c r="J60" s="243">
        <f>E60-0</f>
        <v>0</v>
      </c>
      <c r="K60" s="190"/>
      <c r="L60" s="190"/>
      <c r="M60" s="265"/>
      <c r="N60" s="266"/>
      <c r="O60" s="266"/>
      <c r="P60" s="248"/>
      <c r="Q60" s="248"/>
      <c r="R60" s="277">
        <f t="shared" si="20"/>
        <v>0</v>
      </c>
      <c r="S60" s="243">
        <f t="shared" si="20"/>
        <v>0</v>
      </c>
      <c r="T60" s="263"/>
      <c r="U60" s="151"/>
      <c r="V60" s="140"/>
      <c r="W60" s="136"/>
    </row>
    <row r="61" spans="1:23" ht="27.75" customHeight="1">
      <c r="A61" s="120" t="s">
        <v>10</v>
      </c>
      <c r="B61" s="54" t="s">
        <v>152</v>
      </c>
      <c r="C61" s="47" t="s">
        <v>214</v>
      </c>
      <c r="D61" s="181"/>
      <c r="E61" s="181"/>
      <c r="F61" s="184"/>
      <c r="G61" s="184"/>
      <c r="H61" s="243"/>
      <c r="I61" s="244">
        <f>D61-0</f>
        <v>0</v>
      </c>
      <c r="J61" s="243">
        <f>E61-G61</f>
        <v>0</v>
      </c>
      <c r="K61" s="190"/>
      <c r="L61" s="190"/>
      <c r="M61" s="265"/>
      <c r="N61" s="266"/>
      <c r="O61" s="266"/>
      <c r="P61" s="248"/>
      <c r="Q61" s="248"/>
      <c r="R61" s="278">
        <f t="shared" si="20"/>
        <v>0</v>
      </c>
      <c r="S61" s="279">
        <f t="shared" si="20"/>
        <v>0</v>
      </c>
      <c r="T61" s="263"/>
      <c r="U61" s="144" t="s">
        <v>350</v>
      </c>
      <c r="V61" s="138" t="s">
        <v>370</v>
      </c>
      <c r="W61" s="136"/>
    </row>
    <row r="62" spans="1:23" ht="13.5" thickBot="1">
      <c r="A62" s="120" t="s">
        <v>10</v>
      </c>
      <c r="B62" s="57">
        <v>118</v>
      </c>
      <c r="C62" s="47" t="s">
        <v>215</v>
      </c>
      <c r="D62" s="181"/>
      <c r="E62" s="181"/>
      <c r="F62" s="188"/>
      <c r="G62" s="188"/>
      <c r="H62" s="243"/>
      <c r="I62" s="244">
        <f>D62-0</f>
        <v>0</v>
      </c>
      <c r="J62" s="243">
        <f>E62-G62</f>
        <v>0</v>
      </c>
      <c r="K62" s="194"/>
      <c r="L62" s="194"/>
      <c r="M62" s="265"/>
      <c r="N62" s="266"/>
      <c r="O62" s="266"/>
      <c r="P62" s="264"/>
      <c r="Q62" s="264"/>
      <c r="R62" s="277">
        <f t="shared" si="20"/>
        <v>0</v>
      </c>
      <c r="S62" s="243">
        <f t="shared" si="20"/>
        <v>0</v>
      </c>
      <c r="T62" s="263"/>
      <c r="U62" s="151"/>
      <c r="V62" s="140"/>
      <c r="W62" s="136"/>
    </row>
    <row r="63" spans="1:23" ht="30.75" thickTop="1">
      <c r="A63" s="120" t="s">
        <v>9</v>
      </c>
      <c r="B63" s="57">
        <v>129</v>
      </c>
      <c r="C63" s="80" t="s">
        <v>216</v>
      </c>
      <c r="D63" s="237"/>
      <c r="E63" s="237"/>
      <c r="F63" s="184"/>
      <c r="G63" s="184"/>
      <c r="H63" s="243">
        <f>F63-G63</f>
        <v>0</v>
      </c>
      <c r="I63" s="244">
        <f>IF(H63&lt;0,ABS(H63),0)</f>
        <v>0</v>
      </c>
      <c r="J63" s="255">
        <f>IF(H63&gt;0,H63,0)</f>
        <v>0</v>
      </c>
      <c r="K63" s="195"/>
      <c r="L63" s="196"/>
      <c r="M63" s="280">
        <f>J63+L63-I63-K63</f>
        <v>0</v>
      </c>
      <c r="N63" s="244">
        <f>IF(M63&lt;0,ABS(M63),0)</f>
        <v>0</v>
      </c>
      <c r="O63" s="244">
        <f>IF(M63&gt;0,M63,0)</f>
        <v>0</v>
      </c>
      <c r="P63" s="248"/>
      <c r="Q63" s="248"/>
      <c r="R63" s="268"/>
      <c r="S63" s="248"/>
      <c r="T63" s="263"/>
      <c r="U63" s="151"/>
      <c r="V63" s="140"/>
      <c r="W63" s="136"/>
    </row>
    <row r="64" spans="1:23" ht="51">
      <c r="A64" s="120" t="s">
        <v>9</v>
      </c>
      <c r="B64" s="124">
        <v>68</v>
      </c>
      <c r="C64" s="50" t="s">
        <v>409</v>
      </c>
      <c r="D64" s="372" t="s">
        <v>392</v>
      </c>
      <c r="E64" s="373"/>
      <c r="F64" s="373"/>
      <c r="G64" s="373"/>
      <c r="H64" s="373"/>
      <c r="I64" s="373"/>
      <c r="J64" s="374"/>
      <c r="K64" s="337"/>
      <c r="L64" s="198"/>
      <c r="M64" s="280">
        <f aca="true" t="shared" si="21" ref="M64:M74">J64+L64-I64-K64</f>
        <v>0</v>
      </c>
      <c r="N64" s="267">
        <f aca="true" t="shared" si="22" ref="N64:N80">IF(M64&lt;0,ABS(M64),0)</f>
        <v>0</v>
      </c>
      <c r="O64" s="244">
        <f aca="true" t="shared" si="23" ref="O64:O80">IF(M64&gt;0,M64,0)</f>
        <v>0</v>
      </c>
      <c r="P64" s="248"/>
      <c r="Q64" s="248"/>
      <c r="R64" s="268"/>
      <c r="S64" s="248"/>
      <c r="T64" s="263"/>
      <c r="U64" s="341" t="s">
        <v>423</v>
      </c>
      <c r="V64" s="140" t="s">
        <v>417</v>
      </c>
      <c r="W64" s="136"/>
    </row>
    <row r="65" spans="1:23" ht="24">
      <c r="A65" s="120" t="s">
        <v>9</v>
      </c>
      <c r="B65" s="125" t="s">
        <v>167</v>
      </c>
      <c r="C65" s="47" t="s">
        <v>410</v>
      </c>
      <c r="D65" s="375"/>
      <c r="E65" s="376"/>
      <c r="F65" s="376"/>
      <c r="G65" s="376"/>
      <c r="H65" s="376"/>
      <c r="I65" s="376"/>
      <c r="J65" s="377"/>
      <c r="K65" s="197"/>
      <c r="L65" s="198"/>
      <c r="M65" s="280">
        <f t="shared" si="21"/>
        <v>0</v>
      </c>
      <c r="N65" s="244">
        <f t="shared" si="22"/>
        <v>0</v>
      </c>
      <c r="O65" s="244">
        <f t="shared" si="23"/>
        <v>0</v>
      </c>
      <c r="P65" s="248"/>
      <c r="Q65" s="248"/>
      <c r="R65" s="268"/>
      <c r="S65" s="248"/>
      <c r="T65" s="263"/>
      <c r="U65" s="151"/>
      <c r="V65" s="140"/>
      <c r="W65" s="136"/>
    </row>
    <row r="66" spans="1:23" ht="24">
      <c r="A66" s="120" t="s">
        <v>9</v>
      </c>
      <c r="B66" s="125" t="s">
        <v>244</v>
      </c>
      <c r="C66" s="47" t="s">
        <v>411</v>
      </c>
      <c r="D66" s="375"/>
      <c r="E66" s="376"/>
      <c r="F66" s="376"/>
      <c r="G66" s="376"/>
      <c r="H66" s="376"/>
      <c r="I66" s="376"/>
      <c r="J66" s="377"/>
      <c r="K66" s="197"/>
      <c r="L66" s="198"/>
      <c r="M66" s="280">
        <f t="shared" si="21"/>
        <v>0</v>
      </c>
      <c r="N66" s="244">
        <f t="shared" si="22"/>
        <v>0</v>
      </c>
      <c r="O66" s="244">
        <f t="shared" si="23"/>
        <v>0</v>
      </c>
      <c r="P66" s="248"/>
      <c r="Q66" s="248"/>
      <c r="R66" s="268"/>
      <c r="S66" s="248"/>
      <c r="T66" s="263"/>
      <c r="U66" s="151"/>
      <c r="V66" s="140"/>
      <c r="W66" s="136"/>
    </row>
    <row r="67" spans="1:23" ht="51">
      <c r="A67" s="120" t="s">
        <v>9</v>
      </c>
      <c r="B67" s="124" t="s">
        <v>160</v>
      </c>
      <c r="C67" s="47" t="s">
        <v>412</v>
      </c>
      <c r="D67" s="375"/>
      <c r="E67" s="376"/>
      <c r="F67" s="376"/>
      <c r="G67" s="376"/>
      <c r="H67" s="376"/>
      <c r="I67" s="376"/>
      <c r="J67" s="377"/>
      <c r="K67" s="197"/>
      <c r="L67" s="336"/>
      <c r="M67" s="280">
        <f t="shared" si="21"/>
        <v>0</v>
      </c>
      <c r="N67" s="244">
        <f t="shared" si="22"/>
        <v>0</v>
      </c>
      <c r="O67" s="267">
        <f t="shared" si="23"/>
        <v>0</v>
      </c>
      <c r="P67" s="248"/>
      <c r="Q67" s="248"/>
      <c r="R67" s="268"/>
      <c r="S67" s="248"/>
      <c r="T67" s="263"/>
      <c r="U67" s="341" t="s">
        <v>424</v>
      </c>
      <c r="V67" s="140" t="s">
        <v>418</v>
      </c>
      <c r="W67" s="136"/>
    </row>
    <row r="68" spans="1:23" ht="12.75">
      <c r="A68" s="120" t="s">
        <v>9</v>
      </c>
      <c r="B68" s="124" t="s">
        <v>164</v>
      </c>
      <c r="C68" s="47" t="s">
        <v>413</v>
      </c>
      <c r="D68" s="375"/>
      <c r="E68" s="376"/>
      <c r="F68" s="376"/>
      <c r="G68" s="376"/>
      <c r="H68" s="376"/>
      <c r="I68" s="376"/>
      <c r="J68" s="377"/>
      <c r="K68" s="197"/>
      <c r="L68" s="198"/>
      <c r="M68" s="280">
        <f t="shared" si="21"/>
        <v>0</v>
      </c>
      <c r="N68" s="244">
        <f t="shared" si="22"/>
        <v>0</v>
      </c>
      <c r="O68" s="244">
        <f t="shared" si="23"/>
        <v>0</v>
      </c>
      <c r="P68" s="248"/>
      <c r="Q68" s="248"/>
      <c r="R68" s="268"/>
      <c r="S68" s="248"/>
      <c r="T68" s="263"/>
      <c r="U68" s="151"/>
      <c r="V68" s="140"/>
      <c r="W68" s="136"/>
    </row>
    <row r="69" spans="1:23" ht="12" customHeight="1">
      <c r="A69" s="120" t="s">
        <v>9</v>
      </c>
      <c r="B69" s="126" t="s">
        <v>179</v>
      </c>
      <c r="C69" s="47" t="s">
        <v>414</v>
      </c>
      <c r="D69" s="375"/>
      <c r="E69" s="376"/>
      <c r="F69" s="376"/>
      <c r="G69" s="376"/>
      <c r="H69" s="376"/>
      <c r="I69" s="376"/>
      <c r="J69" s="377"/>
      <c r="K69" s="197"/>
      <c r="L69" s="338"/>
      <c r="M69" s="280">
        <f t="shared" si="21"/>
        <v>0</v>
      </c>
      <c r="N69" s="244">
        <f t="shared" si="22"/>
        <v>0</v>
      </c>
      <c r="O69" s="340">
        <f t="shared" si="23"/>
        <v>0</v>
      </c>
      <c r="P69" s="248"/>
      <c r="Q69" s="248"/>
      <c r="R69" s="268"/>
      <c r="S69" s="248"/>
      <c r="T69" s="263"/>
      <c r="W69" s="136"/>
    </row>
    <row r="70" spans="1:23" ht="25.5">
      <c r="A70" s="120" t="s">
        <v>9</v>
      </c>
      <c r="B70" s="124" t="s">
        <v>165</v>
      </c>
      <c r="C70" s="47" t="s">
        <v>415</v>
      </c>
      <c r="D70" s="375"/>
      <c r="E70" s="376"/>
      <c r="F70" s="376"/>
      <c r="G70" s="376"/>
      <c r="H70" s="376"/>
      <c r="I70" s="376"/>
      <c r="J70" s="377"/>
      <c r="K70" s="339"/>
      <c r="L70" s="336"/>
      <c r="M70" s="280">
        <f t="shared" si="21"/>
        <v>0</v>
      </c>
      <c r="N70" s="340">
        <f t="shared" si="22"/>
        <v>0</v>
      </c>
      <c r="O70" s="267">
        <f t="shared" si="23"/>
        <v>0</v>
      </c>
      <c r="P70" s="248"/>
      <c r="Q70" s="248"/>
      <c r="R70" s="281"/>
      <c r="S70" s="266"/>
      <c r="T70" s="263"/>
      <c r="U70" s="341" t="s">
        <v>421</v>
      </c>
      <c r="V70" s="140" t="s">
        <v>419</v>
      </c>
      <c r="W70" s="136"/>
    </row>
    <row r="71" spans="1:23" ht="25.5">
      <c r="A71" s="120" t="s">
        <v>9</v>
      </c>
      <c r="B71" s="124" t="s">
        <v>166</v>
      </c>
      <c r="C71" s="47" t="s">
        <v>416</v>
      </c>
      <c r="D71" s="375"/>
      <c r="E71" s="376"/>
      <c r="F71" s="376"/>
      <c r="G71" s="376"/>
      <c r="H71" s="376"/>
      <c r="I71" s="376"/>
      <c r="J71" s="377"/>
      <c r="K71" s="337"/>
      <c r="L71" s="198"/>
      <c r="M71" s="280">
        <f t="shared" si="21"/>
        <v>0</v>
      </c>
      <c r="N71" s="267">
        <f t="shared" si="22"/>
        <v>0</v>
      </c>
      <c r="O71" s="244">
        <f t="shared" si="23"/>
        <v>0</v>
      </c>
      <c r="P71" s="248"/>
      <c r="Q71" s="248"/>
      <c r="R71" s="281"/>
      <c r="S71" s="266"/>
      <c r="T71" s="263"/>
      <c r="U71" s="151" t="s">
        <v>422</v>
      </c>
      <c r="V71" s="140" t="s">
        <v>420</v>
      </c>
      <c r="W71" s="136"/>
    </row>
    <row r="72" spans="1:23" ht="12.75">
      <c r="A72" s="120" t="s">
        <v>9</v>
      </c>
      <c r="B72" s="124">
        <v>668.768</v>
      </c>
      <c r="C72" s="47" t="s">
        <v>34</v>
      </c>
      <c r="D72" s="375"/>
      <c r="E72" s="376"/>
      <c r="F72" s="376"/>
      <c r="G72" s="376"/>
      <c r="H72" s="376"/>
      <c r="I72" s="376"/>
      <c r="J72" s="377"/>
      <c r="K72" s="197"/>
      <c r="L72" s="198"/>
      <c r="M72" s="280">
        <f t="shared" si="21"/>
        <v>0</v>
      </c>
      <c r="N72" s="244">
        <f t="shared" si="22"/>
        <v>0</v>
      </c>
      <c r="O72" s="244">
        <f t="shared" si="23"/>
        <v>0</v>
      </c>
      <c r="P72" s="248"/>
      <c r="Q72" s="248"/>
      <c r="R72" s="281"/>
      <c r="S72" s="266"/>
      <c r="T72" s="263"/>
      <c r="U72" s="151"/>
      <c r="V72" s="140"/>
      <c r="W72" s="136"/>
    </row>
    <row r="73" spans="1:23" ht="12.75">
      <c r="A73" s="120" t="s">
        <v>9</v>
      </c>
      <c r="B73" s="124">
        <v>663.763</v>
      </c>
      <c r="C73" s="47" t="s">
        <v>35</v>
      </c>
      <c r="D73" s="375"/>
      <c r="E73" s="376"/>
      <c r="F73" s="376"/>
      <c r="G73" s="376"/>
      <c r="H73" s="376"/>
      <c r="I73" s="376"/>
      <c r="J73" s="377"/>
      <c r="K73" s="197"/>
      <c r="L73" s="198"/>
      <c r="M73" s="280">
        <f t="shared" si="21"/>
        <v>0</v>
      </c>
      <c r="N73" s="244">
        <f t="shared" si="22"/>
        <v>0</v>
      </c>
      <c r="O73" s="244">
        <f t="shared" si="23"/>
        <v>0</v>
      </c>
      <c r="P73" s="248"/>
      <c r="Q73" s="248"/>
      <c r="R73" s="281"/>
      <c r="S73" s="266"/>
      <c r="T73" s="263"/>
      <c r="U73" s="151"/>
      <c r="V73" s="140"/>
      <c r="W73" s="136"/>
    </row>
    <row r="74" spans="1:23" ht="13.5" thickBot="1">
      <c r="A74" s="120" t="s">
        <v>9</v>
      </c>
      <c r="B74" s="126"/>
      <c r="C74" s="47" t="s">
        <v>36</v>
      </c>
      <c r="D74" s="378"/>
      <c r="E74" s="379"/>
      <c r="F74" s="379"/>
      <c r="G74" s="379"/>
      <c r="H74" s="379"/>
      <c r="I74" s="379"/>
      <c r="J74" s="380"/>
      <c r="K74" s="199"/>
      <c r="L74" s="200"/>
      <c r="M74" s="280">
        <f t="shared" si="21"/>
        <v>0</v>
      </c>
      <c r="N74" s="244">
        <f t="shared" si="22"/>
        <v>0</v>
      </c>
      <c r="O74" s="244">
        <f t="shared" si="23"/>
        <v>0</v>
      </c>
      <c r="P74" s="248"/>
      <c r="Q74" s="248"/>
      <c r="R74" s="281"/>
      <c r="S74" s="266"/>
      <c r="T74" s="263"/>
      <c r="U74" s="151"/>
      <c r="V74" s="140"/>
      <c r="W74" s="136"/>
    </row>
    <row r="75" spans="1:23" ht="34.5" thickTop="1">
      <c r="A75" s="120" t="s">
        <v>10</v>
      </c>
      <c r="B75" s="58" t="s">
        <v>171</v>
      </c>
      <c r="C75" s="47" t="s">
        <v>217</v>
      </c>
      <c r="D75" s="231"/>
      <c r="E75" s="231"/>
      <c r="F75" s="184"/>
      <c r="G75" s="184"/>
      <c r="H75" s="243">
        <f aca="true" t="shared" si="24" ref="H75:H80">F75-G75</f>
        <v>0</v>
      </c>
      <c r="I75" s="244">
        <f aca="true" t="shared" si="25" ref="I75:I80">IF(H75&lt;0,ABS(H75),0)</f>
        <v>0</v>
      </c>
      <c r="J75" s="244">
        <f aca="true" t="shared" si="26" ref="J75:J80">IF(H75&gt;0,H75,0)</f>
        <v>0</v>
      </c>
      <c r="K75" s="201"/>
      <c r="L75" s="201"/>
      <c r="M75" s="265">
        <f aca="true" t="shared" si="27" ref="M75:M83">J75+L75-I75-K75</f>
        <v>0</v>
      </c>
      <c r="N75" s="266"/>
      <c r="O75" s="266"/>
      <c r="P75" s="248"/>
      <c r="Q75" s="248"/>
      <c r="R75" s="277">
        <f>IF(M75&lt;0,ABS(M75),0)</f>
        <v>0</v>
      </c>
      <c r="S75" s="267">
        <f>IF(M75&gt;0,M75,0)</f>
        <v>0</v>
      </c>
      <c r="T75" s="263"/>
      <c r="U75" s="144" t="s">
        <v>351</v>
      </c>
      <c r="V75" s="138" t="s">
        <v>373</v>
      </c>
      <c r="W75" s="136"/>
    </row>
    <row r="76" spans="1:23" ht="12.75">
      <c r="A76" s="120" t="s">
        <v>10</v>
      </c>
      <c r="B76" s="57">
        <v>111</v>
      </c>
      <c r="C76" s="47" t="s">
        <v>378</v>
      </c>
      <c r="D76" s="231"/>
      <c r="E76" s="231"/>
      <c r="F76" s="188"/>
      <c r="G76" s="188"/>
      <c r="H76" s="243">
        <f t="shared" si="24"/>
        <v>0</v>
      </c>
      <c r="I76" s="244">
        <f t="shared" si="25"/>
        <v>0</v>
      </c>
      <c r="J76" s="244">
        <f t="shared" si="26"/>
        <v>0</v>
      </c>
      <c r="K76" s="190"/>
      <c r="L76" s="190"/>
      <c r="M76" s="265">
        <f t="shared" si="27"/>
        <v>0</v>
      </c>
      <c r="N76" s="266"/>
      <c r="O76" s="266"/>
      <c r="P76" s="264"/>
      <c r="Q76" s="264"/>
      <c r="R76" s="277">
        <f>IF(M76&lt;0,ABS(M76),0)</f>
        <v>0</v>
      </c>
      <c r="S76" s="244">
        <f>IF(M76&gt;0,M76,0)</f>
        <v>0</v>
      </c>
      <c r="T76" s="263"/>
      <c r="U76" s="144"/>
      <c r="V76" s="138"/>
      <c r="W76" s="136"/>
    </row>
    <row r="77" spans="1:23" ht="27.75" customHeight="1">
      <c r="A77" s="120" t="s">
        <v>10</v>
      </c>
      <c r="B77" s="54" t="s">
        <v>153</v>
      </c>
      <c r="C77" s="48" t="s">
        <v>38</v>
      </c>
      <c r="D77" s="235"/>
      <c r="E77" s="235"/>
      <c r="F77" s="188"/>
      <c r="G77" s="188"/>
      <c r="H77" s="243">
        <f t="shared" si="24"/>
        <v>0</v>
      </c>
      <c r="I77" s="244">
        <f t="shared" si="25"/>
        <v>0</v>
      </c>
      <c r="J77" s="244">
        <f t="shared" si="26"/>
        <v>0</v>
      </c>
      <c r="K77" s="190"/>
      <c r="L77" s="190"/>
      <c r="M77" s="265">
        <f t="shared" si="27"/>
        <v>0</v>
      </c>
      <c r="N77" s="266"/>
      <c r="O77" s="266"/>
      <c r="P77" s="264"/>
      <c r="Q77" s="264"/>
      <c r="R77" s="278">
        <f>IF(M77&lt;0,ABS(M77),0)</f>
        <v>0</v>
      </c>
      <c r="S77" s="267">
        <f>IF(M77&gt;0,M77,0)</f>
        <v>0</v>
      </c>
      <c r="T77" s="263"/>
      <c r="U77" s="153" t="s">
        <v>352</v>
      </c>
      <c r="V77" s="138" t="s">
        <v>329</v>
      </c>
      <c r="W77" s="136"/>
    </row>
    <row r="78" spans="1:23" ht="27.75" customHeight="1">
      <c r="A78" s="120" t="s">
        <v>10</v>
      </c>
      <c r="B78" s="54" t="s">
        <v>154</v>
      </c>
      <c r="C78" s="51" t="s">
        <v>39</v>
      </c>
      <c r="D78" s="238"/>
      <c r="E78" s="238"/>
      <c r="F78" s="188"/>
      <c r="G78" s="188"/>
      <c r="H78" s="243">
        <f t="shared" si="24"/>
        <v>0</v>
      </c>
      <c r="I78" s="244">
        <f t="shared" si="25"/>
        <v>0</v>
      </c>
      <c r="J78" s="244">
        <f t="shared" si="26"/>
        <v>0</v>
      </c>
      <c r="K78" s="190"/>
      <c r="L78" s="190"/>
      <c r="M78" s="265">
        <f t="shared" si="27"/>
        <v>0</v>
      </c>
      <c r="N78" s="266"/>
      <c r="O78" s="266"/>
      <c r="P78" s="264"/>
      <c r="Q78" s="264"/>
      <c r="R78" s="278">
        <f>IF(M78&lt;0,ABS(M78),0)</f>
        <v>0</v>
      </c>
      <c r="S78" s="244">
        <f>IF(M78&gt;0,M78,0)</f>
        <v>0</v>
      </c>
      <c r="T78" s="263"/>
      <c r="U78" s="144" t="s">
        <v>353</v>
      </c>
      <c r="V78" s="138" t="s">
        <v>323</v>
      </c>
      <c r="W78" s="136"/>
    </row>
    <row r="79" spans="1:23" ht="12.75">
      <c r="A79" s="120"/>
      <c r="B79" s="121"/>
      <c r="C79" s="69" t="s">
        <v>40</v>
      </c>
      <c r="D79" s="69"/>
      <c r="E79" s="69"/>
      <c r="F79" s="91"/>
      <c r="G79" s="91"/>
      <c r="H79" s="245"/>
      <c r="I79" s="246"/>
      <c r="J79" s="246"/>
      <c r="K79" s="11"/>
      <c r="L79" s="11"/>
      <c r="M79" s="246"/>
      <c r="N79" s="266"/>
      <c r="O79" s="266"/>
      <c r="P79" s="264"/>
      <c r="Q79" s="264"/>
      <c r="R79" s="281"/>
      <c r="S79" s="266"/>
      <c r="T79" s="263"/>
      <c r="U79" s="151"/>
      <c r="V79" s="140"/>
      <c r="W79" s="136"/>
    </row>
    <row r="80" spans="1:23" ht="12.75">
      <c r="A80" s="120" t="s">
        <v>9</v>
      </c>
      <c r="B80" s="57" t="s">
        <v>155</v>
      </c>
      <c r="C80" s="47" t="s">
        <v>266</v>
      </c>
      <c r="D80" s="231"/>
      <c r="E80" s="231"/>
      <c r="F80" s="184"/>
      <c r="G80" s="184"/>
      <c r="H80" s="243">
        <f t="shared" si="24"/>
        <v>0</v>
      </c>
      <c r="I80" s="244">
        <f t="shared" si="25"/>
        <v>0</v>
      </c>
      <c r="J80" s="244">
        <f t="shared" si="26"/>
        <v>0</v>
      </c>
      <c r="K80" s="190"/>
      <c r="L80" s="190"/>
      <c r="M80" s="265">
        <f t="shared" si="27"/>
        <v>0</v>
      </c>
      <c r="N80" s="244">
        <f t="shared" si="22"/>
        <v>0</v>
      </c>
      <c r="O80" s="244">
        <f t="shared" si="23"/>
        <v>0</v>
      </c>
      <c r="P80" s="248"/>
      <c r="Q80" s="248"/>
      <c r="R80" s="281"/>
      <c r="S80" s="266"/>
      <c r="T80" s="263"/>
      <c r="U80" s="151"/>
      <c r="V80" s="140"/>
      <c r="W80" s="136"/>
    </row>
    <row r="81" spans="1:23" ht="12.75">
      <c r="A81" s="120" t="s">
        <v>9</v>
      </c>
      <c r="B81" s="57"/>
      <c r="C81" s="145" t="s">
        <v>264</v>
      </c>
      <c r="D81" s="69"/>
      <c r="E81" s="69"/>
      <c r="F81" s="82"/>
      <c r="G81" s="82"/>
      <c r="H81" s="245"/>
      <c r="I81" s="246"/>
      <c r="J81" s="246"/>
      <c r="K81" s="11"/>
      <c r="L81" s="11"/>
      <c r="M81" s="246"/>
      <c r="N81" s="266"/>
      <c r="O81" s="266"/>
      <c r="P81" s="248"/>
      <c r="Q81" s="248"/>
      <c r="R81" s="281"/>
      <c r="S81" s="266"/>
      <c r="T81" s="263"/>
      <c r="U81" s="151"/>
      <c r="V81" s="140"/>
      <c r="W81" s="136"/>
    </row>
    <row r="82" spans="1:23" ht="24">
      <c r="A82" s="120" t="s">
        <v>9</v>
      </c>
      <c r="B82" s="65" t="s">
        <v>162</v>
      </c>
      <c r="C82" s="146" t="s">
        <v>376</v>
      </c>
      <c r="D82" s="233"/>
      <c r="E82" s="233"/>
      <c r="F82" s="184"/>
      <c r="G82" s="184"/>
      <c r="H82" s="243">
        <f>F82-G82</f>
        <v>0</v>
      </c>
      <c r="I82" s="244">
        <f>IF(H82&lt;0,ABS(H82),0)</f>
        <v>0</v>
      </c>
      <c r="J82" s="244">
        <f>IF(H82&gt;0,H82,0)</f>
        <v>0</v>
      </c>
      <c r="K82" s="190"/>
      <c r="L82" s="190"/>
      <c r="M82" s="265">
        <f>J82+L82-I82-K82</f>
        <v>0</v>
      </c>
      <c r="N82" s="244">
        <f>IF(M82&lt;0,ABS(M82),0)</f>
        <v>0</v>
      </c>
      <c r="O82" s="282">
        <f>IF(M82&gt;0,M82,0)</f>
        <v>0</v>
      </c>
      <c r="P82" s="248"/>
      <c r="Q82" s="248"/>
      <c r="R82" s="281"/>
      <c r="S82" s="266"/>
      <c r="T82" s="263"/>
      <c r="U82" s="342" t="s">
        <v>354</v>
      </c>
      <c r="V82" s="361" t="s">
        <v>335</v>
      </c>
      <c r="W82" s="136"/>
    </row>
    <row r="83" spans="1:23" ht="24">
      <c r="A83" s="120" t="s">
        <v>9</v>
      </c>
      <c r="B83" s="65" t="s">
        <v>163</v>
      </c>
      <c r="C83" s="146" t="s">
        <v>375</v>
      </c>
      <c r="D83" s="233"/>
      <c r="E83" s="233"/>
      <c r="F83" s="184"/>
      <c r="G83" s="104"/>
      <c r="H83" s="243">
        <f>F83-G83</f>
        <v>0</v>
      </c>
      <c r="I83" s="244">
        <f>IF(H83&lt;0,ABS(H83),0)</f>
        <v>0</v>
      </c>
      <c r="J83" s="244">
        <f>IF(H83&gt;0,H83,0)</f>
        <v>0</v>
      </c>
      <c r="K83" s="190"/>
      <c r="L83" s="190"/>
      <c r="M83" s="265">
        <f t="shared" si="27"/>
        <v>0</v>
      </c>
      <c r="N83" s="244">
        <f>IF(M83&lt;0,ABS(M83),0)</f>
        <v>0</v>
      </c>
      <c r="O83" s="282">
        <f>IF(M83&gt;0,M83,0)</f>
        <v>0</v>
      </c>
      <c r="P83" s="248"/>
      <c r="Q83" s="248"/>
      <c r="R83" s="281"/>
      <c r="S83" s="266"/>
      <c r="T83" s="263"/>
      <c r="U83" s="365"/>
      <c r="V83" s="362"/>
      <c r="W83" s="136"/>
    </row>
    <row r="84" spans="1:23" ht="25.5">
      <c r="A84" s="120" t="s">
        <v>10</v>
      </c>
      <c r="B84" s="121"/>
      <c r="C84" s="77" t="s">
        <v>218</v>
      </c>
      <c r="D84" s="100"/>
      <c r="E84" s="100"/>
      <c r="F84" s="82"/>
      <c r="G84" s="82"/>
      <c r="H84" s="245"/>
      <c r="I84" s="246"/>
      <c r="J84" s="246"/>
      <c r="K84" s="11"/>
      <c r="L84" s="11"/>
      <c r="M84" s="246"/>
      <c r="N84" s="266"/>
      <c r="O84" s="266"/>
      <c r="P84" s="248"/>
      <c r="Q84" s="248"/>
      <c r="R84" s="281"/>
      <c r="S84" s="266"/>
      <c r="T84" s="263"/>
      <c r="U84" s="151"/>
      <c r="V84" s="140"/>
      <c r="W84" s="136"/>
    </row>
    <row r="85" spans="1:23" ht="12.75">
      <c r="A85" s="120" t="s">
        <v>10</v>
      </c>
      <c r="B85" s="54" t="s">
        <v>156</v>
      </c>
      <c r="C85" s="47" t="s">
        <v>221</v>
      </c>
      <c r="D85" s="181"/>
      <c r="E85" s="181"/>
      <c r="F85" s="184"/>
      <c r="G85" s="184"/>
      <c r="H85" s="243"/>
      <c r="I85" s="244">
        <f>D85-0</f>
        <v>0</v>
      </c>
      <c r="J85" s="243">
        <f>E85-G85</f>
        <v>0</v>
      </c>
      <c r="K85" s="190"/>
      <c r="L85" s="190"/>
      <c r="M85" s="265"/>
      <c r="N85" s="266"/>
      <c r="O85" s="266"/>
      <c r="P85" s="248"/>
      <c r="Q85" s="248"/>
      <c r="R85" s="277">
        <f aca="true" t="shared" si="28" ref="R85:S88">I85+K85</f>
        <v>0</v>
      </c>
      <c r="S85" s="243">
        <f t="shared" si="28"/>
        <v>0</v>
      </c>
      <c r="T85" s="263"/>
      <c r="U85" s="151"/>
      <c r="V85" s="140"/>
      <c r="W85" s="136"/>
    </row>
    <row r="86" spans="1:23" ht="12.75">
      <c r="A86" s="120" t="s">
        <v>10</v>
      </c>
      <c r="B86" s="56" t="s">
        <v>191</v>
      </c>
      <c r="C86" s="47" t="s">
        <v>220</v>
      </c>
      <c r="D86" s="181"/>
      <c r="E86" s="181"/>
      <c r="F86" s="184"/>
      <c r="G86" s="184"/>
      <c r="H86" s="243"/>
      <c r="I86" s="244">
        <f>D86-0</f>
        <v>0</v>
      </c>
      <c r="J86" s="243">
        <f>E86-G86</f>
        <v>0</v>
      </c>
      <c r="K86" s="190"/>
      <c r="L86" s="190"/>
      <c r="M86" s="265"/>
      <c r="N86" s="266"/>
      <c r="O86" s="266"/>
      <c r="P86" s="248"/>
      <c r="Q86" s="248"/>
      <c r="R86" s="277">
        <f t="shared" si="28"/>
        <v>0</v>
      </c>
      <c r="S86" s="243">
        <f t="shared" si="28"/>
        <v>0</v>
      </c>
      <c r="T86" s="263"/>
      <c r="U86" s="151"/>
      <c r="V86" s="140"/>
      <c r="W86" s="136"/>
    </row>
    <row r="87" spans="1:23" ht="33.75">
      <c r="A87" s="120" t="s">
        <v>10</v>
      </c>
      <c r="B87" s="56">
        <v>1625.174</v>
      </c>
      <c r="C87" s="47" t="s">
        <v>219</v>
      </c>
      <c r="D87" s="231"/>
      <c r="E87" s="231"/>
      <c r="F87" s="184"/>
      <c r="G87" s="184"/>
      <c r="H87" s="243">
        <f>F87-G87</f>
        <v>0</v>
      </c>
      <c r="I87" s="244">
        <f>IF(H87&lt;0,ABS(H87),0)</f>
        <v>0</v>
      </c>
      <c r="J87" s="243">
        <f>IF(H87&gt;0,H87,0)</f>
        <v>0</v>
      </c>
      <c r="K87" s="190"/>
      <c r="L87" s="190"/>
      <c r="M87" s="256">
        <f>J87+L87-I87-K87</f>
        <v>0</v>
      </c>
      <c r="N87" s="266"/>
      <c r="O87" s="266"/>
      <c r="P87" s="248"/>
      <c r="Q87" s="248"/>
      <c r="R87" s="277">
        <f>IF(M87&lt;0,ABS(M87),0)</f>
        <v>0</v>
      </c>
      <c r="S87" s="279">
        <f>IF(M87&gt;0,M87,0)</f>
        <v>0</v>
      </c>
      <c r="T87" s="263"/>
      <c r="U87" s="144" t="s">
        <v>384</v>
      </c>
      <c r="V87" s="140" t="s">
        <v>382</v>
      </c>
      <c r="W87" s="136"/>
    </row>
    <row r="88" spans="1:23" ht="12.75">
      <c r="A88" s="120" t="s">
        <v>10</v>
      </c>
      <c r="B88" s="54" t="s">
        <v>192</v>
      </c>
      <c r="C88" s="47" t="s">
        <v>265</v>
      </c>
      <c r="D88" s="181"/>
      <c r="E88" s="181"/>
      <c r="F88" s="184"/>
      <c r="G88" s="184"/>
      <c r="H88" s="243"/>
      <c r="I88" s="244">
        <f>D88-0</f>
        <v>0</v>
      </c>
      <c r="J88" s="243">
        <f>E88-G88</f>
        <v>0</v>
      </c>
      <c r="K88" s="190"/>
      <c r="L88" s="190"/>
      <c r="M88" s="265"/>
      <c r="N88" s="266"/>
      <c r="O88" s="266"/>
      <c r="P88" s="248"/>
      <c r="Q88" s="248"/>
      <c r="R88" s="277">
        <f t="shared" si="28"/>
        <v>0</v>
      </c>
      <c r="S88" s="243">
        <f t="shared" si="28"/>
        <v>0</v>
      </c>
      <c r="T88" s="263"/>
      <c r="U88" s="151"/>
      <c r="V88" s="140"/>
      <c r="W88" s="136"/>
    </row>
    <row r="89" spans="1:23" ht="12.75">
      <c r="A89" s="120" t="s">
        <v>9</v>
      </c>
      <c r="B89" s="121"/>
      <c r="C89" s="145" t="s">
        <v>196</v>
      </c>
      <c r="D89" s="69"/>
      <c r="E89" s="69"/>
      <c r="F89" s="82"/>
      <c r="G89" s="82"/>
      <c r="H89" s="245"/>
      <c r="I89" s="246"/>
      <c r="J89" s="246"/>
      <c r="K89" s="11"/>
      <c r="L89" s="11"/>
      <c r="M89" s="246"/>
      <c r="N89" s="266"/>
      <c r="O89" s="266"/>
      <c r="P89" s="248"/>
      <c r="Q89" s="248"/>
      <c r="R89" s="281"/>
      <c r="S89" s="266"/>
      <c r="T89" s="263"/>
      <c r="U89" s="151"/>
      <c r="V89" s="140"/>
      <c r="W89" s="136"/>
    </row>
    <row r="90" spans="1:23" ht="24">
      <c r="A90" s="120" t="s">
        <v>9</v>
      </c>
      <c r="B90" s="65" t="s">
        <v>162</v>
      </c>
      <c r="C90" s="146" t="s">
        <v>376</v>
      </c>
      <c r="D90" s="233"/>
      <c r="E90" s="233"/>
      <c r="F90" s="184"/>
      <c r="G90" s="184"/>
      <c r="H90" s="243">
        <f>F90-G90</f>
        <v>0</v>
      </c>
      <c r="I90" s="244">
        <f>IF(H90&lt;0,ABS(H90),0)</f>
        <v>0</v>
      </c>
      <c r="J90" s="244">
        <f>IF(H90&gt;0,H90,0)</f>
        <v>0</v>
      </c>
      <c r="K90" s="190"/>
      <c r="L90" s="190"/>
      <c r="M90" s="265">
        <f>J90+L90-I90-K90</f>
        <v>0</v>
      </c>
      <c r="N90" s="244">
        <f>IF(M90&lt;0,ABS(M90),0)</f>
        <v>0</v>
      </c>
      <c r="O90" s="267">
        <f>IF(M90&gt;0,M90,0)</f>
        <v>0</v>
      </c>
      <c r="P90" s="248"/>
      <c r="Q90" s="248"/>
      <c r="R90" s="281"/>
      <c r="S90" s="266"/>
      <c r="T90" s="263"/>
      <c r="U90" s="342" t="s">
        <v>355</v>
      </c>
      <c r="V90" s="361" t="s">
        <v>335</v>
      </c>
      <c r="W90" s="136"/>
    </row>
    <row r="91" spans="1:23" ht="24">
      <c r="A91" s="120" t="s">
        <v>9</v>
      </c>
      <c r="B91" s="65" t="s">
        <v>163</v>
      </c>
      <c r="C91" s="146" t="s">
        <v>375</v>
      </c>
      <c r="D91" s="233"/>
      <c r="E91" s="233"/>
      <c r="F91" s="184"/>
      <c r="G91" s="104"/>
      <c r="H91" s="243">
        <f>F91-G91</f>
        <v>0</v>
      </c>
      <c r="I91" s="244">
        <f>IF(H91&lt;0,ABS(H91),0)</f>
        <v>0</v>
      </c>
      <c r="J91" s="244">
        <f>IF(H91&gt;0,H91,0)</f>
        <v>0</v>
      </c>
      <c r="K91" s="190"/>
      <c r="L91" s="190"/>
      <c r="M91" s="265">
        <f>J91+L91-I91-K91</f>
        <v>0</v>
      </c>
      <c r="N91" s="244">
        <f>IF(M91&lt;0,ABS(M91),0)</f>
        <v>0</v>
      </c>
      <c r="O91" s="267">
        <f>IF(M91&gt;0,M91,0)</f>
        <v>0</v>
      </c>
      <c r="P91" s="248"/>
      <c r="Q91" s="248"/>
      <c r="R91" s="281"/>
      <c r="S91" s="266"/>
      <c r="T91" s="263"/>
      <c r="U91" s="365"/>
      <c r="V91" s="362"/>
      <c r="W91" s="136"/>
    </row>
    <row r="92" spans="1:23" ht="12.75">
      <c r="A92" s="120" t="s">
        <v>10</v>
      </c>
      <c r="B92" s="54" t="s">
        <v>168</v>
      </c>
      <c r="C92" s="47" t="s">
        <v>222</v>
      </c>
      <c r="D92" s="181"/>
      <c r="E92" s="181"/>
      <c r="F92" s="184"/>
      <c r="G92" s="184"/>
      <c r="H92" s="243"/>
      <c r="I92" s="244">
        <f>D92-0</f>
        <v>0</v>
      </c>
      <c r="J92" s="243">
        <f>E92-G92</f>
        <v>0</v>
      </c>
      <c r="K92" s="190"/>
      <c r="L92" s="190"/>
      <c r="M92" s="265"/>
      <c r="N92" s="266"/>
      <c r="O92" s="266"/>
      <c r="P92" s="248"/>
      <c r="Q92" s="248"/>
      <c r="R92" s="277">
        <f>I92+K92</f>
        <v>0</v>
      </c>
      <c r="S92" s="243">
        <f>J92+L92</f>
        <v>0</v>
      </c>
      <c r="T92" s="263"/>
      <c r="U92" s="151"/>
      <c r="V92" s="140"/>
      <c r="W92" s="136"/>
    </row>
    <row r="93" spans="1:23" ht="12.75">
      <c r="A93" s="120" t="s">
        <v>9</v>
      </c>
      <c r="B93" s="121"/>
      <c r="C93" s="145" t="s">
        <v>196</v>
      </c>
      <c r="D93" s="69"/>
      <c r="E93" s="69"/>
      <c r="F93" s="82"/>
      <c r="G93" s="82"/>
      <c r="H93" s="245"/>
      <c r="I93" s="246"/>
      <c r="J93" s="246"/>
      <c r="K93" s="11"/>
      <c r="L93" s="11"/>
      <c r="M93" s="246"/>
      <c r="N93" s="266"/>
      <c r="O93" s="266"/>
      <c r="P93" s="248"/>
      <c r="Q93" s="248"/>
      <c r="R93" s="281"/>
      <c r="S93" s="266"/>
      <c r="T93" s="263"/>
      <c r="U93" s="151"/>
      <c r="V93" s="140"/>
      <c r="W93" s="136"/>
    </row>
    <row r="94" spans="1:23" ht="24">
      <c r="A94" s="120" t="s">
        <v>9</v>
      </c>
      <c r="B94" s="65" t="s">
        <v>162</v>
      </c>
      <c r="C94" s="146" t="s">
        <v>376</v>
      </c>
      <c r="D94" s="233"/>
      <c r="E94" s="233"/>
      <c r="F94" s="184"/>
      <c r="G94" s="184"/>
      <c r="H94" s="243">
        <f>F94-G94</f>
        <v>0</v>
      </c>
      <c r="I94" s="244">
        <f>IF(H94&lt;0,ABS(H94),0)</f>
        <v>0</v>
      </c>
      <c r="J94" s="244">
        <f>IF(H94&gt;0,H94,0)</f>
        <v>0</v>
      </c>
      <c r="K94" s="190"/>
      <c r="L94" s="190"/>
      <c r="M94" s="265">
        <f>J94+L94-I94-K94</f>
        <v>0</v>
      </c>
      <c r="N94" s="244">
        <f>IF(M94&lt;0,ABS(M94),0)</f>
        <v>0</v>
      </c>
      <c r="O94" s="267">
        <f>IF(M94&gt;0,M94,0)</f>
        <v>0</v>
      </c>
      <c r="P94" s="248"/>
      <c r="Q94" s="248"/>
      <c r="R94" s="281"/>
      <c r="S94" s="266"/>
      <c r="T94" s="263"/>
      <c r="U94" s="342" t="s">
        <v>356</v>
      </c>
      <c r="V94" s="361" t="s">
        <v>335</v>
      </c>
      <c r="W94" s="136"/>
    </row>
    <row r="95" spans="1:23" ht="24">
      <c r="A95" s="120" t="s">
        <v>9</v>
      </c>
      <c r="B95" s="65" t="s">
        <v>163</v>
      </c>
      <c r="C95" s="146" t="s">
        <v>375</v>
      </c>
      <c r="D95" s="233"/>
      <c r="E95" s="233"/>
      <c r="F95" s="184"/>
      <c r="G95" s="104"/>
      <c r="H95" s="243">
        <f>F95-G95</f>
        <v>0</v>
      </c>
      <c r="I95" s="244">
        <f>IF(H95&lt;0,ABS(H95),0)</f>
        <v>0</v>
      </c>
      <c r="J95" s="244">
        <f>IF(H95&gt;0,H95,0)</f>
        <v>0</v>
      </c>
      <c r="K95" s="190"/>
      <c r="L95" s="190"/>
      <c r="M95" s="265">
        <f>J95+L95-I95-K95</f>
        <v>0</v>
      </c>
      <c r="N95" s="244">
        <f>IF(M95&lt;0,ABS(M95),0)</f>
        <v>0</v>
      </c>
      <c r="O95" s="267">
        <f>IF(M95&gt;0,M95,0)</f>
        <v>0</v>
      </c>
      <c r="P95" s="248"/>
      <c r="Q95" s="248"/>
      <c r="R95" s="281"/>
      <c r="S95" s="266"/>
      <c r="T95" s="263"/>
      <c r="U95" s="365"/>
      <c r="V95" s="362"/>
      <c r="W95" s="136"/>
    </row>
    <row r="96" spans="1:23" ht="12.75">
      <c r="A96" s="120" t="s">
        <v>8</v>
      </c>
      <c r="B96" s="123"/>
      <c r="C96" s="74" t="s">
        <v>245</v>
      </c>
      <c r="D96" s="101"/>
      <c r="E96" s="101"/>
      <c r="F96" s="92"/>
      <c r="G96" s="92"/>
      <c r="H96" s="245"/>
      <c r="I96" s="246"/>
      <c r="J96" s="246"/>
      <c r="K96" s="12"/>
      <c r="L96" s="12"/>
      <c r="M96" s="246"/>
      <c r="N96" s="266"/>
      <c r="O96" s="266"/>
      <c r="P96" s="283"/>
      <c r="Q96" s="283"/>
      <c r="R96" s="284"/>
      <c r="S96" s="285"/>
      <c r="T96" s="286"/>
      <c r="U96" s="151"/>
      <c r="V96" s="140"/>
      <c r="W96" s="136"/>
    </row>
    <row r="97" spans="1:23" ht="24">
      <c r="A97" s="120" t="s">
        <v>8</v>
      </c>
      <c r="B97" s="65" t="s">
        <v>313</v>
      </c>
      <c r="C97" s="74" t="s">
        <v>267</v>
      </c>
      <c r="D97" s="236"/>
      <c r="E97" s="236"/>
      <c r="F97" s="189"/>
      <c r="G97" s="189"/>
      <c r="H97" s="256">
        <f>F97-G97</f>
        <v>0</v>
      </c>
      <c r="I97" s="244">
        <f aca="true" t="shared" si="29" ref="I97:I104">IF(H97&lt;0,ABS(H97),0)</f>
        <v>0</v>
      </c>
      <c r="J97" s="244">
        <f>IF(H97&gt;0,H97,0)</f>
        <v>0</v>
      </c>
      <c r="K97" s="194"/>
      <c r="L97" s="194"/>
      <c r="M97" s="265">
        <f>J97+L97-I97-K97</f>
        <v>0</v>
      </c>
      <c r="N97" s="266"/>
      <c r="O97" s="266"/>
      <c r="P97" s="287">
        <f aca="true" t="shared" si="30" ref="P97:P102">IF(M97&lt;0,ABS(M97),0)</f>
        <v>0</v>
      </c>
      <c r="Q97" s="288">
        <f aca="true" t="shared" si="31" ref="Q97:Q102">IF(M97&gt;0,M97,0)</f>
        <v>0</v>
      </c>
      <c r="R97" s="284"/>
      <c r="S97" s="285"/>
      <c r="T97" s="286"/>
      <c r="U97" s="342" t="s">
        <v>357</v>
      </c>
      <c r="V97" s="345" t="s">
        <v>327</v>
      </c>
      <c r="W97" s="357"/>
    </row>
    <row r="98" spans="1:23" ht="24">
      <c r="A98" s="120" t="s">
        <v>8</v>
      </c>
      <c r="B98" s="65" t="s">
        <v>314</v>
      </c>
      <c r="C98" s="74" t="s">
        <v>134</v>
      </c>
      <c r="D98" s="236"/>
      <c r="E98" s="236"/>
      <c r="F98" s="189"/>
      <c r="G98" s="189"/>
      <c r="H98" s="243">
        <f aca="true" t="shared" si="32" ref="H98:H107">F98-G98</f>
        <v>0</v>
      </c>
      <c r="I98" s="244">
        <f t="shared" si="29"/>
        <v>0</v>
      </c>
      <c r="J98" s="244">
        <f>IF(H98&gt;0,H98,0)</f>
        <v>0</v>
      </c>
      <c r="K98" s="194"/>
      <c r="L98" s="194"/>
      <c r="M98" s="287">
        <f>J98+L98-I98-K98</f>
        <v>0</v>
      </c>
      <c r="N98" s="266"/>
      <c r="O98" s="266"/>
      <c r="P98" s="289">
        <f t="shared" si="30"/>
        <v>0</v>
      </c>
      <c r="Q98" s="290">
        <f t="shared" si="31"/>
        <v>0</v>
      </c>
      <c r="R98" s="291"/>
      <c r="S98" s="292"/>
      <c r="T98" s="286"/>
      <c r="U98" s="343"/>
      <c r="V98" s="345"/>
      <c r="W98" s="358"/>
    </row>
    <row r="99" spans="1:23" ht="24">
      <c r="A99" s="120" t="s">
        <v>8</v>
      </c>
      <c r="B99" s="65" t="s">
        <v>315</v>
      </c>
      <c r="C99" s="74" t="s">
        <v>135</v>
      </c>
      <c r="D99" s="236"/>
      <c r="E99" s="236"/>
      <c r="F99" s="189"/>
      <c r="G99" s="189"/>
      <c r="H99" s="243">
        <f t="shared" si="32"/>
        <v>0</v>
      </c>
      <c r="I99" s="244">
        <f t="shared" si="29"/>
        <v>0</v>
      </c>
      <c r="J99" s="244">
        <f aca="true" t="shared" si="33" ref="J99:J104">IF(H99&gt;0,H99,0)</f>
        <v>0</v>
      </c>
      <c r="K99" s="194"/>
      <c r="L99" s="194"/>
      <c r="M99" s="287">
        <f aca="true" t="shared" si="34" ref="M99:M107">J99+L99-I99-K99</f>
        <v>0</v>
      </c>
      <c r="N99" s="266"/>
      <c r="O99" s="266"/>
      <c r="P99" s="289">
        <f t="shared" si="30"/>
        <v>0</v>
      </c>
      <c r="Q99" s="290">
        <f t="shared" si="31"/>
        <v>0</v>
      </c>
      <c r="R99" s="291"/>
      <c r="S99" s="292"/>
      <c r="T99" s="286"/>
      <c r="U99" s="343"/>
      <c r="V99" s="345"/>
      <c r="W99" s="358"/>
    </row>
    <row r="100" spans="1:23" ht="24">
      <c r="A100" s="120" t="s">
        <v>8</v>
      </c>
      <c r="B100" s="65" t="s">
        <v>316</v>
      </c>
      <c r="C100" s="74" t="s">
        <v>136</v>
      </c>
      <c r="D100" s="236"/>
      <c r="E100" s="239"/>
      <c r="F100" s="189"/>
      <c r="G100" s="189"/>
      <c r="H100" s="243">
        <f t="shared" si="32"/>
        <v>0</v>
      </c>
      <c r="I100" s="244">
        <f t="shared" si="29"/>
        <v>0</v>
      </c>
      <c r="J100" s="244">
        <f t="shared" si="33"/>
        <v>0</v>
      </c>
      <c r="K100" s="194"/>
      <c r="L100" s="194"/>
      <c r="M100" s="287">
        <f t="shared" si="34"/>
        <v>0</v>
      </c>
      <c r="N100" s="266"/>
      <c r="O100" s="266"/>
      <c r="P100" s="289">
        <f t="shared" si="30"/>
        <v>0</v>
      </c>
      <c r="Q100" s="290">
        <f t="shared" si="31"/>
        <v>0</v>
      </c>
      <c r="R100" s="291"/>
      <c r="S100" s="292"/>
      <c r="T100" s="286"/>
      <c r="U100" s="343"/>
      <c r="V100" s="345"/>
      <c r="W100" s="358"/>
    </row>
    <row r="101" spans="1:23" ht="24">
      <c r="A101" s="120" t="s">
        <v>8</v>
      </c>
      <c r="B101" s="65" t="s">
        <v>317</v>
      </c>
      <c r="C101" s="74" t="s">
        <v>137</v>
      </c>
      <c r="D101" s="236"/>
      <c r="E101" s="236"/>
      <c r="F101" s="189"/>
      <c r="G101" s="189"/>
      <c r="H101" s="243">
        <f t="shared" si="32"/>
        <v>0</v>
      </c>
      <c r="I101" s="244">
        <f t="shared" si="29"/>
        <v>0</v>
      </c>
      <c r="J101" s="244">
        <f t="shared" si="33"/>
        <v>0</v>
      </c>
      <c r="K101" s="194"/>
      <c r="L101" s="194"/>
      <c r="M101" s="287">
        <f t="shared" si="34"/>
        <v>0</v>
      </c>
      <c r="N101" s="266"/>
      <c r="O101" s="266"/>
      <c r="P101" s="289">
        <f t="shared" si="30"/>
        <v>0</v>
      </c>
      <c r="Q101" s="290">
        <f t="shared" si="31"/>
        <v>0</v>
      </c>
      <c r="R101" s="291"/>
      <c r="S101" s="292"/>
      <c r="T101" s="286"/>
      <c r="U101" s="343"/>
      <c r="V101" s="345"/>
      <c r="W101" s="358"/>
    </row>
    <row r="102" spans="1:23" ht="24">
      <c r="A102" s="120" t="s">
        <v>8</v>
      </c>
      <c r="B102" s="65" t="s">
        <v>318</v>
      </c>
      <c r="C102" s="74" t="s">
        <v>138</v>
      </c>
      <c r="D102" s="236"/>
      <c r="E102" s="236"/>
      <c r="F102" s="189"/>
      <c r="G102" s="189"/>
      <c r="H102" s="243">
        <f t="shared" si="32"/>
        <v>0</v>
      </c>
      <c r="I102" s="244">
        <f t="shared" si="29"/>
        <v>0</v>
      </c>
      <c r="J102" s="244">
        <f t="shared" si="33"/>
        <v>0</v>
      </c>
      <c r="K102" s="194"/>
      <c r="L102" s="194"/>
      <c r="M102" s="287">
        <f t="shared" si="34"/>
        <v>0</v>
      </c>
      <c r="N102" s="266"/>
      <c r="O102" s="266"/>
      <c r="P102" s="289">
        <f t="shared" si="30"/>
        <v>0</v>
      </c>
      <c r="Q102" s="290">
        <f t="shared" si="31"/>
        <v>0</v>
      </c>
      <c r="R102" s="291"/>
      <c r="S102" s="292"/>
      <c r="T102" s="286"/>
      <c r="U102" s="344"/>
      <c r="V102" s="345"/>
      <c r="W102" s="359"/>
    </row>
    <row r="103" spans="1:23" ht="33.75">
      <c r="A103" s="120" t="s">
        <v>10</v>
      </c>
      <c r="B103" s="56">
        <v>479</v>
      </c>
      <c r="C103" s="47" t="s">
        <v>223</v>
      </c>
      <c r="D103" s="231"/>
      <c r="E103" s="231"/>
      <c r="F103" s="184"/>
      <c r="G103" s="184"/>
      <c r="H103" s="243">
        <f t="shared" si="32"/>
        <v>0</v>
      </c>
      <c r="I103" s="244">
        <f t="shared" si="29"/>
        <v>0</v>
      </c>
      <c r="J103" s="244">
        <f t="shared" si="33"/>
        <v>0</v>
      </c>
      <c r="K103" s="190"/>
      <c r="L103" s="190"/>
      <c r="M103" s="265">
        <f t="shared" si="34"/>
        <v>0</v>
      </c>
      <c r="N103" s="266"/>
      <c r="O103" s="266"/>
      <c r="P103" s="248"/>
      <c r="Q103" s="248"/>
      <c r="R103" s="278">
        <f>IF(M103&lt;0,ABS(M103),0)</f>
        <v>0</v>
      </c>
      <c r="S103" s="267">
        <f>IF(M103&gt;0,M103,0)</f>
        <v>0</v>
      </c>
      <c r="T103" s="263"/>
      <c r="U103" s="144" t="s">
        <v>358</v>
      </c>
      <c r="V103" s="138" t="s">
        <v>330</v>
      </c>
      <c r="W103" s="136" t="s">
        <v>331</v>
      </c>
    </row>
    <row r="104" spans="1:23" ht="12.75">
      <c r="A104" s="120" t="s">
        <v>9</v>
      </c>
      <c r="B104" s="56">
        <v>181</v>
      </c>
      <c r="C104" s="47" t="s">
        <v>224</v>
      </c>
      <c r="D104" s="231"/>
      <c r="E104" s="231"/>
      <c r="F104" s="184"/>
      <c r="G104" s="184"/>
      <c r="H104" s="243">
        <f t="shared" si="32"/>
        <v>0</v>
      </c>
      <c r="I104" s="244">
        <f t="shared" si="29"/>
        <v>0</v>
      </c>
      <c r="J104" s="244">
        <f t="shared" si="33"/>
        <v>0</v>
      </c>
      <c r="K104" s="190"/>
      <c r="L104" s="190"/>
      <c r="M104" s="265">
        <f t="shared" si="34"/>
        <v>0</v>
      </c>
      <c r="N104" s="244">
        <f>IF(M104&lt;0,ABS(M104),0)</f>
        <v>0</v>
      </c>
      <c r="O104" s="244">
        <f>IF(M104&gt;0,M104,0)</f>
        <v>0</v>
      </c>
      <c r="P104" s="248"/>
      <c r="Q104" s="248"/>
      <c r="R104" s="281"/>
      <c r="S104" s="266"/>
      <c r="T104" s="263"/>
      <c r="U104" s="150"/>
      <c r="V104" s="140"/>
      <c r="W104" s="136"/>
    </row>
    <row r="105" spans="1:23" ht="12.75">
      <c r="A105" s="120"/>
      <c r="B105" s="121"/>
      <c r="C105" s="69" t="s">
        <v>41</v>
      </c>
      <c r="D105" s="69"/>
      <c r="E105" s="69"/>
      <c r="F105" s="82"/>
      <c r="G105" s="82"/>
      <c r="H105" s="245"/>
      <c r="I105" s="246"/>
      <c r="J105" s="246"/>
      <c r="K105" s="11"/>
      <c r="L105" s="11"/>
      <c r="M105" s="246"/>
      <c r="N105" s="266"/>
      <c r="O105" s="266"/>
      <c r="P105" s="248"/>
      <c r="Q105" s="248"/>
      <c r="R105" s="281"/>
      <c r="S105" s="266"/>
      <c r="T105" s="263"/>
      <c r="U105" s="151"/>
      <c r="V105" s="140"/>
      <c r="W105" s="136"/>
    </row>
    <row r="106" spans="1:23" ht="12.75">
      <c r="A106" s="120" t="s">
        <v>10</v>
      </c>
      <c r="B106" s="54" t="s">
        <v>157</v>
      </c>
      <c r="C106" s="47" t="s">
        <v>225</v>
      </c>
      <c r="D106" s="181"/>
      <c r="E106" s="181"/>
      <c r="F106" s="184"/>
      <c r="G106" s="184"/>
      <c r="H106" s="243"/>
      <c r="I106" s="244">
        <f>D106-0</f>
        <v>0</v>
      </c>
      <c r="J106" s="243">
        <f>E106-G106</f>
        <v>0</v>
      </c>
      <c r="K106" s="190"/>
      <c r="L106" s="190"/>
      <c r="M106" s="265"/>
      <c r="N106" s="266"/>
      <c r="O106" s="266"/>
      <c r="P106" s="248"/>
      <c r="Q106" s="248"/>
      <c r="R106" s="277">
        <f>I106+K106</f>
        <v>0</v>
      </c>
      <c r="S106" s="243">
        <f>J106+L106</f>
        <v>0</v>
      </c>
      <c r="T106" s="263"/>
      <c r="U106" s="151"/>
      <c r="V106" s="140"/>
      <c r="W106" s="136"/>
    </row>
    <row r="107" spans="1:23" ht="12.75">
      <c r="A107" s="120" t="s">
        <v>9</v>
      </c>
      <c r="B107" s="56">
        <v>499.529</v>
      </c>
      <c r="C107" s="47" t="s">
        <v>226</v>
      </c>
      <c r="D107" s="231"/>
      <c r="E107" s="231"/>
      <c r="F107" s="184"/>
      <c r="G107" s="184"/>
      <c r="H107" s="243">
        <f t="shared" si="32"/>
        <v>0</v>
      </c>
      <c r="I107" s="244">
        <f>IF(H107&lt;0,ABS(H107),0)</f>
        <v>0</v>
      </c>
      <c r="J107" s="243">
        <f>IF(H107&gt;0,H107,0)</f>
        <v>0</v>
      </c>
      <c r="K107" s="190"/>
      <c r="L107" s="190"/>
      <c r="M107" s="265">
        <f t="shared" si="34"/>
        <v>0</v>
      </c>
      <c r="N107" s="244">
        <f>IF(M107&lt;0,ABS(M107),0)</f>
        <v>0</v>
      </c>
      <c r="O107" s="244">
        <f>IF(M107&gt;0,M107,0)</f>
        <v>0</v>
      </c>
      <c r="P107" s="248"/>
      <c r="Q107" s="248"/>
      <c r="R107" s="281"/>
      <c r="S107" s="266"/>
      <c r="T107" s="263"/>
      <c r="U107" s="151"/>
      <c r="V107" s="140"/>
      <c r="W107" s="136"/>
    </row>
    <row r="108" spans="1:23" ht="12.75">
      <c r="A108" s="120" t="s">
        <v>9</v>
      </c>
      <c r="B108" s="56"/>
      <c r="C108" s="145" t="s">
        <v>264</v>
      </c>
      <c r="D108" s="69"/>
      <c r="E108" s="69"/>
      <c r="F108" s="82"/>
      <c r="G108" s="82"/>
      <c r="H108" s="245"/>
      <c r="I108" s="246"/>
      <c r="J108" s="246"/>
      <c r="K108" s="202"/>
      <c r="L108" s="202"/>
      <c r="M108" s="246"/>
      <c r="N108" s="266"/>
      <c r="O108" s="266"/>
      <c r="P108" s="248"/>
      <c r="Q108" s="248"/>
      <c r="R108" s="281"/>
      <c r="S108" s="266"/>
      <c r="T108" s="263"/>
      <c r="U108" s="151"/>
      <c r="V108" s="140"/>
      <c r="W108" s="136"/>
    </row>
    <row r="109" spans="1:23" ht="24">
      <c r="A109" s="120" t="s">
        <v>9</v>
      </c>
      <c r="B109" s="65" t="s">
        <v>162</v>
      </c>
      <c r="C109" s="146" t="s">
        <v>376</v>
      </c>
      <c r="D109" s="233"/>
      <c r="E109" s="233"/>
      <c r="F109" s="184"/>
      <c r="G109" s="184"/>
      <c r="H109" s="243">
        <f>F109-G109</f>
        <v>0</v>
      </c>
      <c r="I109" s="244">
        <f>IF(H109&lt;0,ABS(H109),0)</f>
        <v>0</v>
      </c>
      <c r="J109" s="244">
        <f>IF(H109&gt;0,H109,0)</f>
        <v>0</v>
      </c>
      <c r="K109" s="190"/>
      <c r="L109" s="190"/>
      <c r="M109" s="265">
        <f>J109+L109-I109-K109</f>
        <v>0</v>
      </c>
      <c r="N109" s="244">
        <f>IF(M109&lt;0,ABS(M109),0)</f>
        <v>0</v>
      </c>
      <c r="O109" s="267">
        <f>IF(M109&gt;0,M109,0)</f>
        <v>0</v>
      </c>
      <c r="P109" s="248"/>
      <c r="Q109" s="248"/>
      <c r="R109" s="281"/>
      <c r="S109" s="266"/>
      <c r="T109" s="263"/>
      <c r="U109" s="342" t="s">
        <v>359</v>
      </c>
      <c r="V109" s="361" t="s">
        <v>335</v>
      </c>
      <c r="W109" s="136"/>
    </row>
    <row r="110" spans="1:23" ht="24">
      <c r="A110" s="120" t="s">
        <v>9</v>
      </c>
      <c r="B110" s="65" t="s">
        <v>163</v>
      </c>
      <c r="C110" s="146" t="s">
        <v>375</v>
      </c>
      <c r="D110" s="233"/>
      <c r="E110" s="233"/>
      <c r="F110" s="184"/>
      <c r="G110" s="104"/>
      <c r="H110" s="243">
        <f>F110-G110</f>
        <v>0</v>
      </c>
      <c r="I110" s="244">
        <f>IF(H110&lt;0,ABS(H110),0)</f>
        <v>0</v>
      </c>
      <c r="J110" s="244">
        <f>IF(H110&gt;0,H110,0)</f>
        <v>0</v>
      </c>
      <c r="K110" s="190"/>
      <c r="L110" s="190"/>
      <c r="M110" s="265">
        <f>J110+L110-I110-K110</f>
        <v>0</v>
      </c>
      <c r="N110" s="244">
        <f>IF(M110&lt;0,ABS(M110),0)</f>
        <v>0</v>
      </c>
      <c r="O110" s="267">
        <f>IF(M110&gt;0,M110,0)</f>
        <v>0</v>
      </c>
      <c r="P110" s="248"/>
      <c r="Q110" s="248"/>
      <c r="R110" s="281"/>
      <c r="S110" s="266"/>
      <c r="T110" s="263"/>
      <c r="U110" s="365"/>
      <c r="V110" s="362"/>
      <c r="W110" s="136"/>
    </row>
    <row r="111" spans="1:23" ht="12.75">
      <c r="A111" s="120" t="s">
        <v>10</v>
      </c>
      <c r="B111" s="121"/>
      <c r="C111" s="47" t="s">
        <v>227</v>
      </c>
      <c r="D111" s="69"/>
      <c r="E111" s="69"/>
      <c r="F111" s="82"/>
      <c r="G111" s="82"/>
      <c r="H111" s="245"/>
      <c r="I111" s="246"/>
      <c r="J111" s="246"/>
      <c r="K111" s="11"/>
      <c r="L111" s="11"/>
      <c r="M111" s="246"/>
      <c r="N111" s="266"/>
      <c r="O111" s="266"/>
      <c r="P111" s="248"/>
      <c r="Q111" s="248"/>
      <c r="R111" s="281"/>
      <c r="S111" s="266"/>
      <c r="T111" s="263"/>
      <c r="U111" s="151"/>
      <c r="V111" s="140"/>
      <c r="W111" s="136"/>
    </row>
    <row r="112" spans="1:23" ht="12.75">
      <c r="A112" s="120" t="s">
        <v>10</v>
      </c>
      <c r="B112" s="54" t="s">
        <v>158</v>
      </c>
      <c r="C112" s="47" t="s">
        <v>228</v>
      </c>
      <c r="D112" s="181"/>
      <c r="E112" s="181"/>
      <c r="F112" s="184"/>
      <c r="G112" s="184"/>
      <c r="H112" s="243"/>
      <c r="I112" s="244">
        <f>D112-0</f>
        <v>0</v>
      </c>
      <c r="J112" s="243">
        <f>E112-G112</f>
        <v>0</v>
      </c>
      <c r="K112" s="190"/>
      <c r="L112" s="190"/>
      <c r="M112" s="265"/>
      <c r="N112" s="266"/>
      <c r="O112" s="266"/>
      <c r="P112" s="248"/>
      <c r="Q112" s="248"/>
      <c r="R112" s="277">
        <f aca="true" t="shared" si="35" ref="R112:S115">I112+K112</f>
        <v>0</v>
      </c>
      <c r="S112" s="243">
        <f t="shared" si="35"/>
        <v>0</v>
      </c>
      <c r="T112" s="263"/>
      <c r="U112" s="151"/>
      <c r="V112" s="140"/>
      <c r="W112" s="136"/>
    </row>
    <row r="113" spans="1:23" ht="12.75">
      <c r="A113" s="120" t="s">
        <v>10</v>
      </c>
      <c r="B113" s="56" t="s">
        <v>172</v>
      </c>
      <c r="C113" s="47" t="s">
        <v>220</v>
      </c>
      <c r="D113" s="181"/>
      <c r="E113" s="181"/>
      <c r="F113" s="184"/>
      <c r="G113" s="184"/>
      <c r="H113" s="243"/>
      <c r="I113" s="244">
        <f>D113-0</f>
        <v>0</v>
      </c>
      <c r="J113" s="243">
        <f>E113-G113</f>
        <v>0</v>
      </c>
      <c r="K113" s="190"/>
      <c r="L113" s="190"/>
      <c r="M113" s="265"/>
      <c r="N113" s="266"/>
      <c r="O113" s="266"/>
      <c r="P113" s="248"/>
      <c r="Q113" s="248"/>
      <c r="R113" s="277">
        <f t="shared" si="35"/>
        <v>0</v>
      </c>
      <c r="S113" s="243">
        <f t="shared" si="35"/>
        <v>0</v>
      </c>
      <c r="T113" s="263"/>
      <c r="U113" s="151"/>
      <c r="V113" s="140"/>
      <c r="W113" s="136"/>
    </row>
    <row r="114" spans="1:23" ht="33.75">
      <c r="A114" s="120" t="s">
        <v>10</v>
      </c>
      <c r="B114" s="56">
        <v>5125.524</v>
      </c>
      <c r="C114" s="47" t="s">
        <v>219</v>
      </c>
      <c r="D114" s="231"/>
      <c r="E114" s="231"/>
      <c r="F114" s="184"/>
      <c r="G114" s="184"/>
      <c r="H114" s="243">
        <f>F114-G114</f>
        <v>0</v>
      </c>
      <c r="I114" s="244">
        <f>IF(H114&lt;0,ABS(H114),0)</f>
        <v>0</v>
      </c>
      <c r="J114" s="243">
        <f>IF(H114&gt;0,H114,0)</f>
        <v>0</v>
      </c>
      <c r="K114" s="190"/>
      <c r="L114" s="190"/>
      <c r="M114" s="265">
        <f>J114+L114-I114-K114</f>
        <v>0</v>
      </c>
      <c r="N114" s="266"/>
      <c r="O114" s="266"/>
      <c r="P114" s="248"/>
      <c r="Q114" s="248"/>
      <c r="R114" s="277">
        <f>IF(M114&lt;0,ABS(M114),0)</f>
        <v>0</v>
      </c>
      <c r="S114" s="279">
        <f>IF(M114&gt;0,M114,0)</f>
        <v>0</v>
      </c>
      <c r="T114" s="263"/>
      <c r="U114" s="144" t="s">
        <v>381</v>
      </c>
      <c r="V114" s="140" t="s">
        <v>382</v>
      </c>
      <c r="W114" s="136" t="s">
        <v>383</v>
      </c>
    </row>
    <row r="115" spans="1:23" ht="24.75" customHeight="1">
      <c r="A115" s="120" t="s">
        <v>10</v>
      </c>
      <c r="B115" s="63" t="s">
        <v>305</v>
      </c>
      <c r="C115" s="47" t="s">
        <v>265</v>
      </c>
      <c r="D115" s="181"/>
      <c r="E115" s="181"/>
      <c r="F115" s="184"/>
      <c r="G115" s="184"/>
      <c r="H115" s="243"/>
      <c r="I115" s="244">
        <f>D115-0</f>
        <v>0</v>
      </c>
      <c r="J115" s="243">
        <f>E115-G115</f>
        <v>0</v>
      </c>
      <c r="K115" s="190"/>
      <c r="L115" s="190"/>
      <c r="M115" s="265"/>
      <c r="N115" s="266"/>
      <c r="O115" s="266"/>
      <c r="P115" s="248"/>
      <c r="Q115" s="248"/>
      <c r="R115" s="277">
        <f t="shared" si="35"/>
        <v>0</v>
      </c>
      <c r="S115" s="243">
        <f t="shared" si="35"/>
        <v>0</v>
      </c>
      <c r="T115" s="263"/>
      <c r="U115" s="151"/>
      <c r="V115" s="140"/>
      <c r="W115" s="136"/>
    </row>
    <row r="116" spans="1:23" ht="12.75">
      <c r="A116" s="120" t="s">
        <v>9</v>
      </c>
      <c r="B116" s="121"/>
      <c r="C116" s="145" t="s">
        <v>197</v>
      </c>
      <c r="D116" s="69"/>
      <c r="E116" s="69"/>
      <c r="F116" s="82"/>
      <c r="G116" s="82"/>
      <c r="H116" s="245"/>
      <c r="I116" s="246"/>
      <c r="J116" s="246"/>
      <c r="K116" s="11"/>
      <c r="L116" s="11"/>
      <c r="M116" s="293"/>
      <c r="N116" s="266"/>
      <c r="O116" s="266"/>
      <c r="P116" s="292"/>
      <c r="Q116" s="292"/>
      <c r="R116" s="281"/>
      <c r="S116" s="266"/>
      <c r="T116" s="263"/>
      <c r="U116" s="151"/>
      <c r="V116" s="140"/>
      <c r="W116" s="136"/>
    </row>
    <row r="117" spans="1:23" ht="15" customHeight="1">
      <c r="A117" s="120" t="s">
        <v>9</v>
      </c>
      <c r="B117" s="67" t="s">
        <v>183</v>
      </c>
      <c r="C117" s="146" t="s">
        <v>376</v>
      </c>
      <c r="D117" s="233"/>
      <c r="E117" s="233"/>
      <c r="F117" s="184"/>
      <c r="G117" s="184"/>
      <c r="H117" s="243">
        <f aca="true" t="shared" si="36" ref="H117:H138">F117-G117</f>
        <v>0</v>
      </c>
      <c r="I117" s="244">
        <f>IF(H117&lt;0,ABS(H117),0)</f>
        <v>0</v>
      </c>
      <c r="J117" s="244">
        <f aca="true" t="shared" si="37" ref="J117:J138">IF(H117&gt;0,H117,0)</f>
        <v>0</v>
      </c>
      <c r="K117" s="190"/>
      <c r="L117" s="190"/>
      <c r="M117" s="265">
        <f aca="true" t="shared" si="38" ref="M117:M138">J117+L117-I117-K117</f>
        <v>0</v>
      </c>
      <c r="N117" s="244">
        <f>IF(M117&lt;0,ABS(M117),0)</f>
        <v>0</v>
      </c>
      <c r="O117" s="267">
        <f>IF(M117&gt;0,M117,0)</f>
        <v>0</v>
      </c>
      <c r="P117" s="292"/>
      <c r="Q117" s="292"/>
      <c r="R117" s="281"/>
      <c r="S117" s="266"/>
      <c r="T117" s="263"/>
      <c r="U117" s="342" t="s">
        <v>360</v>
      </c>
      <c r="V117" s="361" t="s">
        <v>335</v>
      </c>
      <c r="W117" s="136"/>
    </row>
    <row r="118" spans="1:23" ht="17.25" customHeight="1">
      <c r="A118" s="120" t="s">
        <v>9</v>
      </c>
      <c r="B118" s="67" t="s">
        <v>180</v>
      </c>
      <c r="C118" s="146" t="s">
        <v>375</v>
      </c>
      <c r="D118" s="233"/>
      <c r="E118" s="233"/>
      <c r="F118" s="184"/>
      <c r="G118" s="104"/>
      <c r="H118" s="243">
        <f t="shared" si="36"/>
        <v>0</v>
      </c>
      <c r="I118" s="244">
        <f>IF(H118&lt;0,ABS(H118),0)</f>
        <v>0</v>
      </c>
      <c r="J118" s="244">
        <f t="shared" si="37"/>
        <v>0</v>
      </c>
      <c r="K118" s="190"/>
      <c r="L118" s="190"/>
      <c r="M118" s="265">
        <f t="shared" si="38"/>
        <v>0</v>
      </c>
      <c r="N118" s="244">
        <f>IF(M118&lt;0,ABS(M118),0)</f>
        <v>0</v>
      </c>
      <c r="O118" s="267">
        <f>IF(M118&gt;0,M118,0)</f>
        <v>0</v>
      </c>
      <c r="P118" s="292"/>
      <c r="Q118" s="292"/>
      <c r="R118" s="281"/>
      <c r="S118" s="266"/>
      <c r="T118" s="263"/>
      <c r="U118" s="365"/>
      <c r="V118" s="362"/>
      <c r="W118" s="136"/>
    </row>
    <row r="119" spans="1:23" ht="12.75">
      <c r="A119" s="120" t="s">
        <v>10</v>
      </c>
      <c r="B119" s="54" t="s">
        <v>306</v>
      </c>
      <c r="C119" s="47" t="s">
        <v>269</v>
      </c>
      <c r="D119" s="181"/>
      <c r="E119" s="181"/>
      <c r="F119" s="184"/>
      <c r="G119" s="184"/>
      <c r="H119" s="243"/>
      <c r="I119" s="244">
        <f>D119-0</f>
        <v>0</v>
      </c>
      <c r="J119" s="243">
        <f>E119-G119</f>
        <v>0</v>
      </c>
      <c r="K119" s="190"/>
      <c r="L119" s="190"/>
      <c r="M119" s="265"/>
      <c r="N119" s="266"/>
      <c r="O119" s="266"/>
      <c r="P119" s="292"/>
      <c r="Q119" s="292"/>
      <c r="R119" s="277">
        <f>I119+K119</f>
        <v>0</v>
      </c>
      <c r="S119" s="243">
        <f>J119+L119</f>
        <v>0</v>
      </c>
      <c r="T119" s="263"/>
      <c r="U119" s="151"/>
      <c r="V119" s="140"/>
      <c r="W119" s="136"/>
    </row>
    <row r="120" spans="1:23" ht="12.75">
      <c r="A120" s="120" t="s">
        <v>9</v>
      </c>
      <c r="B120" s="121"/>
      <c r="C120" s="145" t="s">
        <v>197</v>
      </c>
      <c r="D120" s="69"/>
      <c r="E120" s="69"/>
      <c r="F120" s="82"/>
      <c r="G120" s="82"/>
      <c r="H120" s="245"/>
      <c r="I120" s="246"/>
      <c r="J120" s="246"/>
      <c r="K120" s="11"/>
      <c r="L120" s="11"/>
      <c r="M120" s="246"/>
      <c r="N120" s="266"/>
      <c r="O120" s="266"/>
      <c r="P120" s="292"/>
      <c r="Q120" s="292"/>
      <c r="R120" s="281"/>
      <c r="S120" s="266"/>
      <c r="T120" s="263"/>
      <c r="U120" s="151"/>
      <c r="V120" s="140"/>
      <c r="W120" s="136"/>
    </row>
    <row r="121" spans="1:23" ht="15.75" customHeight="1">
      <c r="A121" s="120" t="s">
        <v>9</v>
      </c>
      <c r="B121" s="67" t="s">
        <v>182</v>
      </c>
      <c r="C121" s="146" t="s">
        <v>376</v>
      </c>
      <c r="D121" s="233"/>
      <c r="E121" s="233"/>
      <c r="F121" s="184"/>
      <c r="G121" s="184"/>
      <c r="H121" s="243">
        <f t="shared" si="36"/>
        <v>0</v>
      </c>
      <c r="I121" s="244">
        <f>IF(H121&lt;0,ABS(H121),0)</f>
        <v>0</v>
      </c>
      <c r="J121" s="244">
        <f t="shared" si="37"/>
        <v>0</v>
      </c>
      <c r="K121" s="190"/>
      <c r="L121" s="190"/>
      <c r="M121" s="265">
        <f t="shared" si="38"/>
        <v>0</v>
      </c>
      <c r="N121" s="244">
        <f>IF(M121&lt;0,ABS(M121),0)</f>
        <v>0</v>
      </c>
      <c r="O121" s="267">
        <f>IF(M121&gt;0,M121,0)</f>
        <v>0</v>
      </c>
      <c r="P121" s="292"/>
      <c r="Q121" s="292"/>
      <c r="R121" s="281"/>
      <c r="S121" s="266"/>
      <c r="T121" s="263"/>
      <c r="U121" s="342" t="s">
        <v>361</v>
      </c>
      <c r="V121" s="361" t="s">
        <v>335</v>
      </c>
      <c r="W121" s="136"/>
    </row>
    <row r="122" spans="1:23" ht="18" customHeight="1">
      <c r="A122" s="120" t="s">
        <v>9</v>
      </c>
      <c r="B122" s="67" t="s">
        <v>181</v>
      </c>
      <c r="C122" s="146" t="s">
        <v>375</v>
      </c>
      <c r="D122" s="233"/>
      <c r="E122" s="233"/>
      <c r="F122" s="184"/>
      <c r="G122" s="104"/>
      <c r="H122" s="243">
        <f t="shared" si="36"/>
        <v>0</v>
      </c>
      <c r="I122" s="244">
        <f>IF(H122&lt;0,ABS(H122),0)</f>
        <v>0</v>
      </c>
      <c r="J122" s="244">
        <f t="shared" si="37"/>
        <v>0</v>
      </c>
      <c r="K122" s="190"/>
      <c r="L122" s="190"/>
      <c r="M122" s="265">
        <f t="shared" si="38"/>
        <v>0</v>
      </c>
      <c r="N122" s="244">
        <f>IF(M122&lt;0,ABS(M122),0)</f>
        <v>0</v>
      </c>
      <c r="O122" s="267">
        <f>IF(M122&gt;0,M122,0)</f>
        <v>0</v>
      </c>
      <c r="P122" s="292"/>
      <c r="Q122" s="292"/>
      <c r="R122" s="281"/>
      <c r="S122" s="266"/>
      <c r="T122" s="263"/>
      <c r="U122" s="365"/>
      <c r="V122" s="362"/>
      <c r="W122" s="136"/>
    </row>
    <row r="123" spans="1:23" ht="12.75">
      <c r="A123" s="120" t="s">
        <v>8</v>
      </c>
      <c r="B123" s="67"/>
      <c r="C123" s="74" t="s">
        <v>246</v>
      </c>
      <c r="D123" s="101"/>
      <c r="E123" s="101"/>
      <c r="F123" s="82"/>
      <c r="G123" s="82"/>
      <c r="H123" s="245"/>
      <c r="I123" s="246"/>
      <c r="J123" s="246"/>
      <c r="K123" s="11"/>
      <c r="L123" s="11"/>
      <c r="M123" s="246"/>
      <c r="N123" s="266"/>
      <c r="O123" s="266"/>
      <c r="P123" s="292"/>
      <c r="Q123" s="292"/>
      <c r="R123" s="281"/>
      <c r="S123" s="266"/>
      <c r="T123" s="263"/>
      <c r="U123" s="151"/>
      <c r="V123" s="140"/>
      <c r="W123" s="136"/>
    </row>
    <row r="124" spans="1:23" ht="24">
      <c r="A124" s="120" t="s">
        <v>8</v>
      </c>
      <c r="B124" s="65" t="s">
        <v>307</v>
      </c>
      <c r="C124" s="74" t="s">
        <v>268</v>
      </c>
      <c r="D124" s="236"/>
      <c r="E124" s="236"/>
      <c r="F124" s="189"/>
      <c r="G124" s="189"/>
      <c r="H124" s="243">
        <f t="shared" si="36"/>
        <v>0</v>
      </c>
      <c r="I124" s="244">
        <f aca="true" t="shared" si="39" ref="I124:I130">IF(H124&lt;0,ABS(H124),0)</f>
        <v>0</v>
      </c>
      <c r="J124" s="244">
        <f t="shared" si="37"/>
        <v>0</v>
      </c>
      <c r="K124" s="190"/>
      <c r="L124" s="194"/>
      <c r="M124" s="265">
        <f t="shared" si="38"/>
        <v>0</v>
      </c>
      <c r="N124" s="266"/>
      <c r="O124" s="266"/>
      <c r="P124" s="289">
        <f aca="true" t="shared" si="40" ref="P124:P129">IF(M124&lt;0,ABS(M124),0)</f>
        <v>0</v>
      </c>
      <c r="Q124" s="290">
        <f aca="true" t="shared" si="41" ref="Q124:Q129">IF(M124&gt;0,M124,0)</f>
        <v>0</v>
      </c>
      <c r="R124" s="281"/>
      <c r="S124" s="266"/>
      <c r="T124" s="263"/>
      <c r="U124" s="342" t="s">
        <v>362</v>
      </c>
      <c r="V124" s="345" t="s">
        <v>328</v>
      </c>
      <c r="W124" s="357"/>
    </row>
    <row r="125" spans="1:23" ht="24">
      <c r="A125" s="120" t="s">
        <v>8</v>
      </c>
      <c r="B125" s="134" t="s">
        <v>308</v>
      </c>
      <c r="C125" s="74" t="s">
        <v>139</v>
      </c>
      <c r="D125" s="236"/>
      <c r="E125" s="236"/>
      <c r="F125" s="189"/>
      <c r="G125" s="189"/>
      <c r="H125" s="243">
        <f t="shared" si="36"/>
        <v>0</v>
      </c>
      <c r="I125" s="244">
        <f t="shared" si="39"/>
        <v>0</v>
      </c>
      <c r="J125" s="244">
        <f t="shared" si="37"/>
        <v>0</v>
      </c>
      <c r="K125" s="190"/>
      <c r="L125" s="194"/>
      <c r="M125" s="265">
        <f t="shared" si="38"/>
        <v>0</v>
      </c>
      <c r="N125" s="266"/>
      <c r="O125" s="266"/>
      <c r="P125" s="289">
        <f t="shared" si="40"/>
        <v>0</v>
      </c>
      <c r="Q125" s="290">
        <f t="shared" si="41"/>
        <v>0</v>
      </c>
      <c r="R125" s="281"/>
      <c r="S125" s="266"/>
      <c r="T125" s="263"/>
      <c r="U125" s="343"/>
      <c r="V125" s="345"/>
      <c r="W125" s="358"/>
    </row>
    <row r="126" spans="1:23" ht="24">
      <c r="A126" s="120" t="s">
        <v>8</v>
      </c>
      <c r="B126" s="65" t="s">
        <v>309</v>
      </c>
      <c r="C126" s="74" t="s">
        <v>140</v>
      </c>
      <c r="D126" s="236"/>
      <c r="E126" s="236"/>
      <c r="F126" s="189"/>
      <c r="G126" s="189"/>
      <c r="H126" s="243">
        <f t="shared" si="36"/>
        <v>0</v>
      </c>
      <c r="I126" s="244">
        <f t="shared" si="39"/>
        <v>0</v>
      </c>
      <c r="J126" s="244">
        <f t="shared" si="37"/>
        <v>0</v>
      </c>
      <c r="K126" s="190"/>
      <c r="L126" s="194"/>
      <c r="M126" s="265">
        <f t="shared" si="38"/>
        <v>0</v>
      </c>
      <c r="N126" s="266"/>
      <c r="O126" s="266"/>
      <c r="P126" s="289">
        <f t="shared" si="40"/>
        <v>0</v>
      </c>
      <c r="Q126" s="290">
        <f t="shared" si="41"/>
        <v>0</v>
      </c>
      <c r="R126" s="281"/>
      <c r="S126" s="266"/>
      <c r="T126" s="263"/>
      <c r="U126" s="343"/>
      <c r="V126" s="345"/>
      <c r="W126" s="358"/>
    </row>
    <row r="127" spans="1:23" ht="24">
      <c r="A127" s="120" t="s">
        <v>8</v>
      </c>
      <c r="B127" s="65" t="s">
        <v>310</v>
      </c>
      <c r="C127" s="74" t="s">
        <v>141</v>
      </c>
      <c r="D127" s="236"/>
      <c r="E127" s="236"/>
      <c r="F127" s="189"/>
      <c r="G127" s="189"/>
      <c r="H127" s="243">
        <f t="shared" si="36"/>
        <v>0</v>
      </c>
      <c r="I127" s="244">
        <f t="shared" si="39"/>
        <v>0</v>
      </c>
      <c r="J127" s="244">
        <f t="shared" si="37"/>
        <v>0</v>
      </c>
      <c r="K127" s="190"/>
      <c r="L127" s="194"/>
      <c r="M127" s="265">
        <f t="shared" si="38"/>
        <v>0</v>
      </c>
      <c r="N127" s="266"/>
      <c r="O127" s="266"/>
      <c r="P127" s="289">
        <f t="shared" si="40"/>
        <v>0</v>
      </c>
      <c r="Q127" s="290">
        <f t="shared" si="41"/>
        <v>0</v>
      </c>
      <c r="R127" s="281"/>
      <c r="S127" s="266"/>
      <c r="T127" s="263"/>
      <c r="U127" s="343"/>
      <c r="V127" s="345"/>
      <c r="W127" s="358"/>
    </row>
    <row r="128" spans="1:23" ht="24">
      <c r="A128" s="120" t="s">
        <v>8</v>
      </c>
      <c r="B128" s="65" t="s">
        <v>311</v>
      </c>
      <c r="C128" s="74" t="s">
        <v>142</v>
      </c>
      <c r="D128" s="236"/>
      <c r="E128" s="236"/>
      <c r="F128" s="189"/>
      <c r="G128" s="189"/>
      <c r="H128" s="243">
        <f t="shared" si="36"/>
        <v>0</v>
      </c>
      <c r="I128" s="244">
        <f t="shared" si="39"/>
        <v>0</v>
      </c>
      <c r="J128" s="244">
        <f t="shared" si="37"/>
        <v>0</v>
      </c>
      <c r="K128" s="190"/>
      <c r="L128" s="194"/>
      <c r="M128" s="265">
        <f t="shared" si="38"/>
        <v>0</v>
      </c>
      <c r="N128" s="266"/>
      <c r="O128" s="266"/>
      <c r="P128" s="289">
        <f t="shared" si="40"/>
        <v>0</v>
      </c>
      <c r="Q128" s="290">
        <f t="shared" si="41"/>
        <v>0</v>
      </c>
      <c r="R128" s="281"/>
      <c r="S128" s="266"/>
      <c r="T128" s="263"/>
      <c r="U128" s="343"/>
      <c r="V128" s="345"/>
      <c r="W128" s="358"/>
    </row>
    <row r="129" spans="1:23" ht="24">
      <c r="A129" s="120" t="s">
        <v>8</v>
      </c>
      <c r="B129" s="65" t="s">
        <v>312</v>
      </c>
      <c r="C129" s="74" t="s">
        <v>143</v>
      </c>
      <c r="D129" s="236"/>
      <c r="E129" s="236"/>
      <c r="F129" s="189"/>
      <c r="G129" s="189"/>
      <c r="H129" s="243">
        <f t="shared" si="36"/>
        <v>0</v>
      </c>
      <c r="I129" s="244">
        <f t="shared" si="39"/>
        <v>0</v>
      </c>
      <c r="J129" s="244">
        <f t="shared" si="37"/>
        <v>0</v>
      </c>
      <c r="K129" s="190"/>
      <c r="L129" s="194"/>
      <c r="M129" s="265">
        <f t="shared" si="38"/>
        <v>0</v>
      </c>
      <c r="N129" s="266"/>
      <c r="O129" s="266"/>
      <c r="P129" s="289">
        <f t="shared" si="40"/>
        <v>0</v>
      </c>
      <c r="Q129" s="290">
        <f t="shared" si="41"/>
        <v>0</v>
      </c>
      <c r="R129" s="281"/>
      <c r="S129" s="266"/>
      <c r="T129" s="263"/>
      <c r="U129" s="344"/>
      <c r="V129" s="345"/>
      <c r="W129" s="359"/>
    </row>
    <row r="130" spans="1:23" ht="24">
      <c r="A130" s="120" t="s">
        <v>9</v>
      </c>
      <c r="B130" s="54" t="s">
        <v>259</v>
      </c>
      <c r="C130" s="93" t="s">
        <v>271</v>
      </c>
      <c r="D130" s="240"/>
      <c r="E130" s="240"/>
      <c r="F130" s="184"/>
      <c r="G130" s="184"/>
      <c r="H130" s="243">
        <f t="shared" si="36"/>
        <v>0</v>
      </c>
      <c r="I130" s="244">
        <f t="shared" si="39"/>
        <v>0</v>
      </c>
      <c r="J130" s="244">
        <f t="shared" si="37"/>
        <v>0</v>
      </c>
      <c r="K130" s="190"/>
      <c r="L130" s="190"/>
      <c r="M130" s="265">
        <f t="shared" si="38"/>
        <v>0</v>
      </c>
      <c r="N130" s="244">
        <f>IF(M130&lt;0,ABS(M130),0)</f>
        <v>0</v>
      </c>
      <c r="O130" s="244">
        <f>IF(M130&gt;0,M130,0)</f>
        <v>0</v>
      </c>
      <c r="P130" s="248"/>
      <c r="Q130" s="248"/>
      <c r="R130" s="268"/>
      <c r="S130" s="248"/>
      <c r="T130" s="263"/>
      <c r="U130" s="151"/>
      <c r="V130" s="140"/>
      <c r="W130" s="136"/>
    </row>
    <row r="131" spans="1:23" ht="12.75">
      <c r="A131" s="120" t="s">
        <v>9</v>
      </c>
      <c r="B131" s="95"/>
      <c r="C131" s="145" t="s">
        <v>196</v>
      </c>
      <c r="D131" s="69"/>
      <c r="E131" s="69"/>
      <c r="F131" s="82"/>
      <c r="G131" s="82"/>
      <c r="H131" s="245"/>
      <c r="I131" s="246"/>
      <c r="J131" s="246"/>
      <c r="K131" s="11"/>
      <c r="L131" s="11"/>
      <c r="M131" s="246"/>
      <c r="N131" s="266"/>
      <c r="O131" s="266"/>
      <c r="P131" s="248"/>
      <c r="Q131" s="248"/>
      <c r="R131" s="268"/>
      <c r="S131" s="248"/>
      <c r="T131" s="263"/>
      <c r="U131" s="151"/>
      <c r="V131" s="140"/>
      <c r="W131" s="136"/>
    </row>
    <row r="132" spans="1:23" ht="18.75" customHeight="1">
      <c r="A132" s="120" t="s">
        <v>9</v>
      </c>
      <c r="B132" s="95" t="s">
        <v>272</v>
      </c>
      <c r="C132" s="146" t="s">
        <v>376</v>
      </c>
      <c r="D132" s="233"/>
      <c r="E132" s="233"/>
      <c r="F132" s="184"/>
      <c r="G132" s="184"/>
      <c r="H132" s="243">
        <f t="shared" si="36"/>
        <v>0</v>
      </c>
      <c r="I132" s="244">
        <f>IF(H132&lt;0,ABS(H132),0)</f>
        <v>0</v>
      </c>
      <c r="J132" s="244">
        <f t="shared" si="37"/>
        <v>0</v>
      </c>
      <c r="K132" s="190"/>
      <c r="L132" s="190"/>
      <c r="M132" s="265">
        <f t="shared" si="38"/>
        <v>0</v>
      </c>
      <c r="N132" s="244">
        <f>IF(M132&lt;0,ABS(M132),0)</f>
        <v>0</v>
      </c>
      <c r="O132" s="267">
        <f>IF(M132&gt;0,M132,0)</f>
        <v>0</v>
      </c>
      <c r="P132" s="248"/>
      <c r="Q132" s="248"/>
      <c r="R132" s="268"/>
      <c r="S132" s="248"/>
      <c r="T132" s="263"/>
      <c r="U132" s="342" t="s">
        <v>363</v>
      </c>
      <c r="V132" s="361" t="s">
        <v>335</v>
      </c>
      <c r="W132" s="136"/>
    </row>
    <row r="133" spans="1:23" ht="16.5" customHeight="1">
      <c r="A133" s="120" t="s">
        <v>9</v>
      </c>
      <c r="B133" s="95" t="s">
        <v>273</v>
      </c>
      <c r="C133" s="146" t="s">
        <v>375</v>
      </c>
      <c r="D133" s="233"/>
      <c r="E133" s="233"/>
      <c r="F133" s="184"/>
      <c r="G133" s="104"/>
      <c r="H133" s="243">
        <f t="shared" si="36"/>
        <v>0</v>
      </c>
      <c r="I133" s="244">
        <f>IF(H133&lt;0,ABS(H133),0)</f>
        <v>0</v>
      </c>
      <c r="J133" s="244">
        <f t="shared" si="37"/>
        <v>0</v>
      </c>
      <c r="K133" s="190"/>
      <c r="L133" s="190"/>
      <c r="M133" s="265">
        <f t="shared" si="38"/>
        <v>0</v>
      </c>
      <c r="N133" s="244">
        <f>IF(M133&lt;0,ABS(M133),0)</f>
        <v>0</v>
      </c>
      <c r="O133" s="267">
        <f>IF(M133&gt;0,M133,0)</f>
        <v>0</v>
      </c>
      <c r="P133" s="248"/>
      <c r="Q133" s="248"/>
      <c r="R133" s="268"/>
      <c r="S133" s="248"/>
      <c r="T133" s="263"/>
      <c r="U133" s="365"/>
      <c r="V133" s="362"/>
      <c r="W133" s="136"/>
    </row>
    <row r="134" spans="1:23" ht="25.5">
      <c r="A134" s="120" t="s">
        <v>9</v>
      </c>
      <c r="B134" s="122"/>
      <c r="C134" s="94" t="s">
        <v>229</v>
      </c>
      <c r="D134" s="102"/>
      <c r="E134" s="102"/>
      <c r="F134" s="82"/>
      <c r="G134" s="82"/>
      <c r="H134" s="245"/>
      <c r="I134" s="246"/>
      <c r="J134" s="246"/>
      <c r="K134" s="11"/>
      <c r="L134" s="11"/>
      <c r="M134" s="246"/>
      <c r="N134" s="266"/>
      <c r="O134" s="266"/>
      <c r="P134" s="248"/>
      <c r="Q134" s="248"/>
      <c r="R134" s="268"/>
      <c r="S134" s="248"/>
      <c r="T134" s="263"/>
      <c r="U134" s="151"/>
      <c r="V134" s="140"/>
      <c r="W134" s="136"/>
    </row>
    <row r="135" spans="1:23" ht="12.75">
      <c r="A135" s="120" t="s">
        <v>9</v>
      </c>
      <c r="B135" s="56" t="s">
        <v>184</v>
      </c>
      <c r="C135" s="43" t="s">
        <v>275</v>
      </c>
      <c r="D135" s="233"/>
      <c r="E135" s="233"/>
      <c r="F135" s="184"/>
      <c r="G135" s="184"/>
      <c r="H135" s="243">
        <f t="shared" si="36"/>
        <v>0</v>
      </c>
      <c r="I135" s="244">
        <f>IF(H135&lt;0,ABS(H135),0)</f>
        <v>0</v>
      </c>
      <c r="J135" s="244">
        <f t="shared" si="37"/>
        <v>0</v>
      </c>
      <c r="K135" s="190"/>
      <c r="L135" s="190"/>
      <c r="M135" s="265">
        <f>J135+L135-I135-K135</f>
        <v>0</v>
      </c>
      <c r="N135" s="244">
        <f>IF(M135&lt;0,ABS(M135),0)</f>
        <v>0</v>
      </c>
      <c r="O135" s="267">
        <f>IF(M135&gt;0,M135,0)</f>
        <v>0</v>
      </c>
      <c r="P135" s="248"/>
      <c r="Q135" s="248"/>
      <c r="R135" s="268"/>
      <c r="S135" s="248"/>
      <c r="T135" s="263"/>
      <c r="U135" s="342" t="s">
        <v>364</v>
      </c>
      <c r="V135" s="361" t="s">
        <v>336</v>
      </c>
      <c r="W135" s="136"/>
    </row>
    <row r="136" spans="1:23" ht="12.75">
      <c r="A136" s="120" t="s">
        <v>9</v>
      </c>
      <c r="B136" s="56" t="s">
        <v>185</v>
      </c>
      <c r="C136" s="43" t="s">
        <v>45</v>
      </c>
      <c r="D136" s="233"/>
      <c r="E136" s="233"/>
      <c r="F136" s="184"/>
      <c r="G136" s="104"/>
      <c r="H136" s="243">
        <f t="shared" si="36"/>
        <v>0</v>
      </c>
      <c r="I136" s="244">
        <f>IF(H136&lt;0,ABS(H136),0)</f>
        <v>0</v>
      </c>
      <c r="J136" s="244">
        <f t="shared" si="37"/>
        <v>0</v>
      </c>
      <c r="K136" s="190"/>
      <c r="L136" s="190"/>
      <c r="M136" s="265">
        <f>J136+L136-I136-K136</f>
        <v>0</v>
      </c>
      <c r="N136" s="244">
        <f>IF(M136&lt;0,ABS(M136),0)</f>
        <v>0</v>
      </c>
      <c r="O136" s="267">
        <f>IF(M136&gt;0,M136,0)</f>
        <v>0</v>
      </c>
      <c r="P136" s="248"/>
      <c r="Q136" s="248"/>
      <c r="R136" s="268"/>
      <c r="S136" s="248"/>
      <c r="T136" s="263"/>
      <c r="U136" s="365"/>
      <c r="V136" s="362"/>
      <c r="W136" s="136"/>
    </row>
    <row r="137" spans="1:23" ht="12.75">
      <c r="A137" s="119" t="s">
        <v>9</v>
      </c>
      <c r="B137" s="56">
        <v>485.568</v>
      </c>
      <c r="C137" s="52" t="s">
        <v>208</v>
      </c>
      <c r="D137" s="241"/>
      <c r="E137" s="241"/>
      <c r="F137" s="184"/>
      <c r="G137" s="184"/>
      <c r="H137" s="243">
        <f t="shared" si="36"/>
        <v>0</v>
      </c>
      <c r="I137" s="244">
        <f>IF(H137&lt;0,ABS(H137),0)</f>
        <v>0</v>
      </c>
      <c r="J137" s="244">
        <f t="shared" si="37"/>
        <v>0</v>
      </c>
      <c r="K137" s="190"/>
      <c r="L137" s="190"/>
      <c r="M137" s="265">
        <f t="shared" si="38"/>
        <v>0</v>
      </c>
      <c r="N137" s="244">
        <f>IF(M137&lt;0,ABS(M137),0)</f>
        <v>0</v>
      </c>
      <c r="O137" s="244">
        <f>IF(M137&gt;0,M137,0)</f>
        <v>0</v>
      </c>
      <c r="P137" s="248"/>
      <c r="Q137" s="248"/>
      <c r="R137" s="281"/>
      <c r="S137" s="266"/>
      <c r="T137" s="263"/>
      <c r="U137" s="151"/>
      <c r="V137" s="140"/>
      <c r="W137" s="136"/>
    </row>
    <row r="138" spans="1:23" ht="33.75">
      <c r="A138" s="119" t="s">
        <v>10</v>
      </c>
      <c r="B138" s="57">
        <v>526</v>
      </c>
      <c r="C138" s="49" t="s">
        <v>52</v>
      </c>
      <c r="D138" s="231"/>
      <c r="E138" s="231"/>
      <c r="F138" s="184"/>
      <c r="G138" s="184"/>
      <c r="H138" s="243">
        <f t="shared" si="36"/>
        <v>0</v>
      </c>
      <c r="I138" s="244">
        <f>IF(H138&lt;0,ABS(H138),0)</f>
        <v>0</v>
      </c>
      <c r="J138" s="244">
        <f t="shared" si="37"/>
        <v>0</v>
      </c>
      <c r="K138" s="190"/>
      <c r="L138" s="190"/>
      <c r="M138" s="265">
        <f t="shared" si="38"/>
        <v>0</v>
      </c>
      <c r="N138" s="266"/>
      <c r="O138" s="266"/>
      <c r="P138" s="248"/>
      <c r="Q138" s="248"/>
      <c r="R138" s="294">
        <f>IF(M138&lt;0,ABS(M138),0)</f>
        <v>0</v>
      </c>
      <c r="S138" s="267">
        <f>IF(M138&gt;0,M138,0)</f>
        <v>0</v>
      </c>
      <c r="T138" s="263"/>
      <c r="U138" s="144" t="s">
        <v>365</v>
      </c>
      <c r="V138" s="140" t="s">
        <v>379</v>
      </c>
      <c r="W138" s="136" t="s">
        <v>380</v>
      </c>
    </row>
    <row r="139" spans="1:23" ht="12.75">
      <c r="A139" s="127" t="s">
        <v>8</v>
      </c>
      <c r="B139" s="128"/>
      <c r="C139" s="47"/>
      <c r="D139" s="117"/>
      <c r="E139" s="117"/>
      <c r="F139" s="89"/>
      <c r="G139" s="89"/>
      <c r="H139" s="118"/>
      <c r="I139" s="87"/>
      <c r="J139" s="87"/>
      <c r="K139" s="87"/>
      <c r="L139" s="87"/>
      <c r="M139" s="266"/>
      <c r="N139" s="266"/>
      <c r="O139" s="266"/>
      <c r="P139" s="266"/>
      <c r="Q139" s="266"/>
      <c r="R139" s="268"/>
      <c r="S139" s="248"/>
      <c r="T139" s="263"/>
      <c r="U139" s="151"/>
      <c r="V139" s="140"/>
      <c r="W139" s="136"/>
    </row>
    <row r="140" spans="1:23" ht="12.75">
      <c r="A140" s="127" t="s">
        <v>8</v>
      </c>
      <c r="B140" s="128"/>
      <c r="C140" s="47" t="s">
        <v>46</v>
      </c>
      <c r="D140" s="117"/>
      <c r="E140" s="117"/>
      <c r="F140" s="89"/>
      <c r="G140" s="89"/>
      <c r="H140" s="118"/>
      <c r="I140" s="87"/>
      <c r="J140" s="87"/>
      <c r="K140" s="190"/>
      <c r="L140" s="190"/>
      <c r="M140" s="265"/>
      <c r="N140" s="266"/>
      <c r="O140" s="266"/>
      <c r="P140" s="267">
        <f>K140</f>
        <v>0</v>
      </c>
      <c r="Q140" s="244">
        <f>L140</f>
        <v>0</v>
      </c>
      <c r="R140" s="268"/>
      <c r="S140" s="248"/>
      <c r="T140" s="263"/>
      <c r="U140" s="342" t="s">
        <v>366</v>
      </c>
      <c r="V140" s="345" t="s">
        <v>322</v>
      </c>
      <c r="W140" s="357"/>
    </row>
    <row r="141" spans="1:23" ht="12.75">
      <c r="A141" s="127" t="s">
        <v>8</v>
      </c>
      <c r="B141" s="128"/>
      <c r="C141" s="47" t="s">
        <v>48</v>
      </c>
      <c r="D141" s="117"/>
      <c r="E141" s="117"/>
      <c r="F141" s="89"/>
      <c r="G141" s="89"/>
      <c r="H141" s="118"/>
      <c r="I141" s="87"/>
      <c r="J141" s="87"/>
      <c r="K141" s="190"/>
      <c r="L141" s="190"/>
      <c r="M141" s="265"/>
      <c r="N141" s="266"/>
      <c r="O141" s="266"/>
      <c r="P141" s="267">
        <f aca="true" t="shared" si="42" ref="P141:P148">K141</f>
        <v>0</v>
      </c>
      <c r="Q141" s="244">
        <f aca="true" t="shared" si="43" ref="Q141:Q148">L141</f>
        <v>0</v>
      </c>
      <c r="R141" s="268"/>
      <c r="S141" s="248"/>
      <c r="T141" s="263"/>
      <c r="U141" s="343"/>
      <c r="V141" s="345"/>
      <c r="W141" s="358"/>
    </row>
    <row r="142" spans="1:23" ht="12.75">
      <c r="A142" s="127" t="s">
        <v>8</v>
      </c>
      <c r="B142" s="128"/>
      <c r="C142" s="47" t="s">
        <v>47</v>
      </c>
      <c r="D142" s="117"/>
      <c r="E142" s="117"/>
      <c r="F142" s="89"/>
      <c r="G142" s="89"/>
      <c r="H142" s="118"/>
      <c r="I142" s="87"/>
      <c r="J142" s="87"/>
      <c r="K142" s="190"/>
      <c r="L142" s="190"/>
      <c r="M142" s="265"/>
      <c r="N142" s="266"/>
      <c r="O142" s="266"/>
      <c r="P142" s="267">
        <f t="shared" si="42"/>
        <v>0</v>
      </c>
      <c r="Q142" s="244">
        <f t="shared" si="43"/>
        <v>0</v>
      </c>
      <c r="R142" s="268"/>
      <c r="S142" s="248"/>
      <c r="T142" s="263"/>
      <c r="U142" s="343"/>
      <c r="V142" s="345"/>
      <c r="W142" s="358"/>
    </row>
    <row r="143" spans="1:23" ht="12.75">
      <c r="A143" s="127" t="s">
        <v>8</v>
      </c>
      <c r="B143" s="128"/>
      <c r="C143" s="47" t="s">
        <v>49</v>
      </c>
      <c r="D143" s="117"/>
      <c r="E143" s="117"/>
      <c r="F143" s="89"/>
      <c r="G143" s="89"/>
      <c r="H143" s="118"/>
      <c r="I143" s="87"/>
      <c r="J143" s="87"/>
      <c r="K143" s="190"/>
      <c r="L143" s="190"/>
      <c r="M143" s="265"/>
      <c r="N143" s="266"/>
      <c r="O143" s="266"/>
      <c r="P143" s="267">
        <f t="shared" si="42"/>
        <v>0</v>
      </c>
      <c r="Q143" s="244">
        <f t="shared" si="43"/>
        <v>0</v>
      </c>
      <c r="R143" s="268"/>
      <c r="S143" s="248"/>
      <c r="T143" s="263"/>
      <c r="U143" s="343"/>
      <c r="V143" s="345"/>
      <c r="W143" s="358"/>
    </row>
    <row r="144" spans="1:23" ht="12.75">
      <c r="A144" s="127" t="s">
        <v>8</v>
      </c>
      <c r="B144" s="128"/>
      <c r="C144" s="47" t="s">
        <v>50</v>
      </c>
      <c r="D144" s="117"/>
      <c r="E144" s="117"/>
      <c r="F144" s="89"/>
      <c r="G144" s="89"/>
      <c r="H144" s="118"/>
      <c r="I144" s="87"/>
      <c r="J144" s="87"/>
      <c r="K144" s="190"/>
      <c r="L144" s="190"/>
      <c r="M144" s="265"/>
      <c r="N144" s="266"/>
      <c r="O144" s="266"/>
      <c r="P144" s="267">
        <f t="shared" si="42"/>
        <v>0</v>
      </c>
      <c r="Q144" s="244">
        <f t="shared" si="43"/>
        <v>0</v>
      </c>
      <c r="R144" s="268"/>
      <c r="S144" s="248"/>
      <c r="T144" s="263"/>
      <c r="U144" s="343"/>
      <c r="V144" s="345"/>
      <c r="W144" s="358"/>
    </row>
    <row r="145" spans="1:23" ht="12.75">
      <c r="A145" s="127" t="s">
        <v>8</v>
      </c>
      <c r="B145" s="128"/>
      <c r="C145" s="47" t="s">
        <v>51</v>
      </c>
      <c r="D145" s="117"/>
      <c r="E145" s="117"/>
      <c r="F145" s="89"/>
      <c r="G145" s="89"/>
      <c r="H145" s="118"/>
      <c r="I145" s="87"/>
      <c r="J145" s="87"/>
      <c r="K145" s="190"/>
      <c r="L145" s="190"/>
      <c r="M145" s="265"/>
      <c r="N145" s="266"/>
      <c r="O145" s="266"/>
      <c r="P145" s="267">
        <f t="shared" si="42"/>
        <v>0</v>
      </c>
      <c r="Q145" s="244">
        <f t="shared" si="43"/>
        <v>0</v>
      </c>
      <c r="R145" s="268"/>
      <c r="S145" s="248"/>
      <c r="T145" s="263"/>
      <c r="U145" s="344"/>
      <c r="V145" s="345"/>
      <c r="W145" s="359"/>
    </row>
    <row r="146" spans="1:23" ht="12.75">
      <c r="A146" s="127"/>
      <c r="B146" s="128"/>
      <c r="C146" s="47"/>
      <c r="D146" s="117"/>
      <c r="E146" s="117"/>
      <c r="F146" s="89"/>
      <c r="G146" s="89"/>
      <c r="H146" s="118"/>
      <c r="I146" s="87"/>
      <c r="J146" s="87"/>
      <c r="K146" s="87"/>
      <c r="L146" s="87"/>
      <c r="M146" s="266"/>
      <c r="N146" s="266"/>
      <c r="O146" s="266"/>
      <c r="P146" s="266"/>
      <c r="Q146" s="266"/>
      <c r="R146" s="268"/>
      <c r="S146" s="248"/>
      <c r="T146" s="263"/>
      <c r="U146" s="151"/>
      <c r="V146" s="140"/>
      <c r="W146" s="136"/>
    </row>
    <row r="147" spans="1:23" ht="12.75">
      <c r="A147" s="127" t="s">
        <v>8</v>
      </c>
      <c r="B147" s="128"/>
      <c r="C147" s="47" t="s">
        <v>295</v>
      </c>
      <c r="D147" s="117"/>
      <c r="E147" s="117"/>
      <c r="F147" s="89"/>
      <c r="G147" s="89"/>
      <c r="H147" s="118"/>
      <c r="I147" s="87"/>
      <c r="J147" s="87"/>
      <c r="K147" s="190"/>
      <c r="L147" s="190"/>
      <c r="M147" s="265"/>
      <c r="N147" s="266"/>
      <c r="O147" s="266"/>
      <c r="P147" s="244">
        <f t="shared" si="42"/>
        <v>0</v>
      </c>
      <c r="Q147" s="244">
        <f t="shared" si="43"/>
        <v>0</v>
      </c>
      <c r="R147" s="268"/>
      <c r="S147" s="248"/>
      <c r="T147" s="263"/>
      <c r="U147" s="151"/>
      <c r="V147" s="140"/>
      <c r="W147" s="136"/>
    </row>
    <row r="148" spans="1:23" ht="12.75">
      <c r="A148" s="127" t="s">
        <v>8</v>
      </c>
      <c r="B148" s="128"/>
      <c r="C148" s="113" t="s">
        <v>296</v>
      </c>
      <c r="D148" s="117"/>
      <c r="E148" s="117"/>
      <c r="F148" s="89"/>
      <c r="G148" s="89"/>
      <c r="H148" s="118"/>
      <c r="I148" s="87"/>
      <c r="J148" s="87"/>
      <c r="K148" s="190"/>
      <c r="L148" s="190"/>
      <c r="M148" s="265"/>
      <c r="N148" s="266"/>
      <c r="O148" s="266"/>
      <c r="P148" s="244">
        <f t="shared" si="42"/>
        <v>0</v>
      </c>
      <c r="Q148" s="244">
        <f t="shared" si="43"/>
        <v>0</v>
      </c>
      <c r="R148" s="268"/>
      <c r="S148" s="248"/>
      <c r="T148" s="263"/>
      <c r="U148" s="151"/>
      <c r="V148" s="140"/>
      <c r="W148" s="136"/>
    </row>
    <row r="149" spans="1:23" ht="12.75">
      <c r="A149" s="127"/>
      <c r="B149" s="128"/>
      <c r="C149" s="47"/>
      <c r="D149" s="117"/>
      <c r="E149" s="117"/>
      <c r="F149" s="89"/>
      <c r="G149" s="89"/>
      <c r="H149" s="118"/>
      <c r="I149" s="87"/>
      <c r="J149" s="87"/>
      <c r="K149" s="87"/>
      <c r="L149" s="87"/>
      <c r="M149" s="266"/>
      <c r="N149" s="266"/>
      <c r="O149" s="266"/>
      <c r="P149" s="266"/>
      <c r="Q149" s="266"/>
      <c r="R149" s="268"/>
      <c r="S149" s="248"/>
      <c r="T149" s="263"/>
      <c r="U149" s="151"/>
      <c r="V149" s="140"/>
      <c r="W149" s="136"/>
    </row>
    <row r="150" spans="1:23" ht="12.75">
      <c r="A150" s="127" t="s">
        <v>9</v>
      </c>
      <c r="B150" s="66"/>
      <c r="C150" s="47" t="s">
        <v>302</v>
      </c>
      <c r="D150" s="117"/>
      <c r="E150" s="117"/>
      <c r="F150" s="90"/>
      <c r="G150" s="90"/>
      <c r="H150" s="118"/>
      <c r="I150" s="87"/>
      <c r="J150" s="87"/>
      <c r="K150" s="190"/>
      <c r="L150" s="190"/>
      <c r="M150" s="265"/>
      <c r="N150" s="265">
        <f>K150</f>
        <v>0</v>
      </c>
      <c r="O150" s="265">
        <f>L150</f>
        <v>0</v>
      </c>
      <c r="P150" s="248"/>
      <c r="Q150" s="248"/>
      <c r="R150" s="281"/>
      <c r="S150" s="266"/>
      <c r="T150" s="263"/>
      <c r="U150" s="151"/>
      <c r="V150" s="140"/>
      <c r="W150" s="136"/>
    </row>
    <row r="151" spans="1:23" ht="33.75">
      <c r="A151" s="127" t="s">
        <v>10</v>
      </c>
      <c r="B151" s="128"/>
      <c r="C151" s="47" t="s">
        <v>294</v>
      </c>
      <c r="D151" s="117"/>
      <c r="E151" s="117"/>
      <c r="F151" s="90"/>
      <c r="G151" s="90"/>
      <c r="H151" s="118"/>
      <c r="I151" s="87"/>
      <c r="J151" s="87"/>
      <c r="K151" s="190"/>
      <c r="L151" s="190"/>
      <c r="M151" s="265"/>
      <c r="N151" s="266"/>
      <c r="O151" s="266"/>
      <c r="P151" s="248"/>
      <c r="Q151" s="248"/>
      <c r="R151" s="277">
        <f>K151</f>
        <v>0</v>
      </c>
      <c r="S151" s="267">
        <f>L151</f>
        <v>0</v>
      </c>
      <c r="T151" s="263"/>
      <c r="U151" s="144" t="s">
        <v>367</v>
      </c>
      <c r="V151" s="141" t="s">
        <v>332</v>
      </c>
      <c r="W151" s="136"/>
    </row>
    <row r="152" spans="1:23" ht="45">
      <c r="A152" s="127"/>
      <c r="B152" s="128"/>
      <c r="C152" s="73" t="s">
        <v>389</v>
      </c>
      <c r="D152" s="160"/>
      <c r="E152" s="160"/>
      <c r="F152" s="161"/>
      <c r="G152" s="161"/>
      <c r="H152" s="162"/>
      <c r="I152" s="88"/>
      <c r="J152" s="88"/>
      <c r="K152" s="194"/>
      <c r="L152" s="194"/>
      <c r="M152" s="295">
        <f>L152-K152</f>
        <v>0</v>
      </c>
      <c r="N152" s="285"/>
      <c r="O152" s="285"/>
      <c r="P152" s="283"/>
      <c r="Q152" s="283"/>
      <c r="R152" s="284"/>
      <c r="S152" s="285"/>
      <c r="T152" s="286"/>
      <c r="U152" s="159" t="s">
        <v>403</v>
      </c>
      <c r="V152" s="163"/>
      <c r="W152" s="164"/>
    </row>
    <row r="153" spans="1:23" ht="21.75" customHeight="1" thickBot="1">
      <c r="A153" s="22"/>
      <c r="B153" s="46"/>
      <c r="C153" s="75"/>
      <c r="D153" s="75"/>
      <c r="E153" s="75"/>
      <c r="F153" s="83">
        <f>SUM(F57:F152)</f>
        <v>0</v>
      </c>
      <c r="G153" s="83">
        <f>SUM(G57:G152)</f>
        <v>0</v>
      </c>
      <c r="H153" s="38"/>
      <c r="I153" s="39">
        <f>SUM(I5:I152)</f>
        <v>0</v>
      </c>
      <c r="J153" s="39">
        <f>SUM(J5:J152)</f>
        <v>0</v>
      </c>
      <c r="K153" s="39">
        <f>SUM(K5:K152)</f>
        <v>0</v>
      </c>
      <c r="L153" s="39">
        <f>SUM(L5:L152)</f>
        <v>0</v>
      </c>
      <c r="M153" s="296"/>
      <c r="N153" s="297">
        <f aca="true" t="shared" si="44" ref="N153:S153">SUM(N5:N152)</f>
        <v>0</v>
      </c>
      <c r="O153" s="297">
        <f t="shared" si="44"/>
        <v>0</v>
      </c>
      <c r="P153" s="297">
        <f t="shared" si="44"/>
        <v>0</v>
      </c>
      <c r="Q153" s="297">
        <f t="shared" si="44"/>
        <v>0</v>
      </c>
      <c r="R153" s="297">
        <f>SUM(R5:R152)</f>
        <v>0</v>
      </c>
      <c r="S153" s="297">
        <f t="shared" si="44"/>
        <v>0</v>
      </c>
      <c r="T153" s="298">
        <f>T51</f>
        <v>0</v>
      </c>
      <c r="U153" s="154"/>
      <c r="V153" s="142"/>
      <c r="W153" s="143"/>
    </row>
    <row r="154" spans="14:20" ht="12.75">
      <c r="N154" s="367">
        <f>O153-N153</f>
        <v>0</v>
      </c>
      <c r="O154" s="367"/>
      <c r="P154" s="367">
        <f>Q153-P153</f>
        <v>0</v>
      </c>
      <c r="Q154" s="367"/>
      <c r="R154" s="367">
        <f>S153-R153</f>
        <v>0</v>
      </c>
      <c r="S154" s="367"/>
      <c r="T154" s="1">
        <f>SUM(N154+P154+R154)</f>
        <v>0</v>
      </c>
    </row>
    <row r="155" spans="1:2" ht="12.75">
      <c r="A155" s="115"/>
      <c r="B155" s="116" t="s">
        <v>390</v>
      </c>
    </row>
    <row r="156" spans="1:2" ht="12.75">
      <c r="A156" s="115"/>
      <c r="B156" s="116"/>
    </row>
    <row r="157" spans="1:19" ht="15.75">
      <c r="A157" s="115"/>
      <c r="B157" s="116"/>
      <c r="F157" s="180" t="s">
        <v>401</v>
      </c>
      <c r="G157" s="168"/>
      <c r="H157" s="168"/>
      <c r="I157" s="168"/>
      <c r="J157" s="168"/>
      <c r="K157" s="168"/>
      <c r="L157" s="168"/>
      <c r="M157" s="168"/>
      <c r="N157" s="168"/>
      <c r="O157" s="168"/>
      <c r="P157" s="168"/>
      <c r="Q157" s="168"/>
      <c r="R157" s="168"/>
      <c r="S157" s="179"/>
    </row>
    <row r="158" spans="5:19" ht="20.25" customHeight="1">
      <c r="E158" s="177"/>
      <c r="F158" s="178"/>
      <c r="G158" s="15" t="s">
        <v>402</v>
      </c>
      <c r="H158" s="15"/>
      <c r="I158" s="15"/>
      <c r="J158" s="15"/>
      <c r="K158" s="15"/>
      <c r="L158" s="15"/>
      <c r="M158" s="15"/>
      <c r="N158" s="156">
        <f>N10+N11+N14+N15+N23+N29+N30+N32+N33+N36+N37+N40+N41+N42+N64+N71</f>
        <v>0</v>
      </c>
      <c r="O158" s="156">
        <f>O23+O67+O70+O82+O83+O90+O91+O94+O95+O109+O110+O117+O118+O121+O122+O132+O133+O135+O136</f>
        <v>0</v>
      </c>
      <c r="P158" s="156">
        <f>P17+P18+P19+P20+P21+P22+P44+P45+P46+P47+P48+P49+P140+P141+P142+P143+P144+P145</f>
        <v>0</v>
      </c>
      <c r="Q158" s="156">
        <f>Q5+Q6+Q7+Q8+Q12+Q25+Q34+Q38+Q97+Q98+Q99+Q100+Q101+Q102+Q124+Q125+Q126+Q127+Q128+Q129</f>
        <v>0</v>
      </c>
      <c r="R158" s="156">
        <f>R61+R77+R78+R103</f>
        <v>0</v>
      </c>
      <c r="S158" s="165">
        <f>S61+S75+S77+S87+S103+S114+S138+S151</f>
        <v>0</v>
      </c>
    </row>
    <row r="159" spans="5:19" ht="12.75">
      <c r="E159" s="177"/>
      <c r="G159" s="169"/>
      <c r="H159" s="15"/>
      <c r="I159" s="170" t="s">
        <v>393</v>
      </c>
      <c r="J159" s="15"/>
      <c r="K159" s="15"/>
      <c r="L159" s="15"/>
      <c r="M159" s="15"/>
      <c r="N159" s="352">
        <f>O158-N158</f>
        <v>0</v>
      </c>
      <c r="O159" s="352"/>
      <c r="P159" s="352">
        <f>Q158-P158</f>
        <v>0</v>
      </c>
      <c r="Q159" s="352"/>
      <c r="R159" s="353">
        <f>S158-R158</f>
        <v>0</v>
      </c>
      <c r="S159" s="354"/>
    </row>
    <row r="160" spans="5:19" ht="12.75">
      <c r="E160" s="177"/>
      <c r="F160" s="171"/>
      <c r="G160" s="15"/>
      <c r="H160" s="15"/>
      <c r="I160" s="169" t="s">
        <v>377</v>
      </c>
      <c r="J160" s="15"/>
      <c r="K160" s="15"/>
      <c r="L160" s="15"/>
      <c r="M160" s="15"/>
      <c r="N160" s="15"/>
      <c r="O160" s="15"/>
      <c r="P160" s="15"/>
      <c r="Q160" s="15"/>
      <c r="R160" s="15"/>
      <c r="S160" s="53"/>
    </row>
    <row r="161" spans="5:19" ht="12.75">
      <c r="E161" s="177"/>
      <c r="F161" s="171"/>
      <c r="G161" s="15"/>
      <c r="H161" s="15"/>
      <c r="I161" s="15"/>
      <c r="J161" s="15"/>
      <c r="K161" s="15"/>
      <c r="L161" s="15"/>
      <c r="M161" s="15"/>
      <c r="N161" s="350" t="s">
        <v>394</v>
      </c>
      <c r="O161" s="350"/>
      <c r="P161" s="350" t="s">
        <v>395</v>
      </c>
      <c r="Q161" s="350"/>
      <c r="R161" s="350" t="s">
        <v>396</v>
      </c>
      <c r="S161" s="351"/>
    </row>
    <row r="162" spans="5:19" ht="12.75">
      <c r="E162" s="177"/>
      <c r="F162" s="171"/>
      <c r="G162" s="15"/>
      <c r="H162" s="176" t="s">
        <v>400</v>
      </c>
      <c r="I162" s="176"/>
      <c r="J162" s="176"/>
      <c r="K162" s="176"/>
      <c r="L162" s="176"/>
      <c r="N162" s="350">
        <f>N154-N159</f>
        <v>0</v>
      </c>
      <c r="O162" s="350"/>
      <c r="P162" s="350">
        <f>P154-P159</f>
        <v>0</v>
      </c>
      <c r="Q162" s="350"/>
      <c r="R162" s="350">
        <f>R154-R159</f>
        <v>0</v>
      </c>
      <c r="S162" s="351"/>
    </row>
    <row r="163" spans="5:19" ht="12.75">
      <c r="E163" s="177"/>
      <c r="F163" s="171"/>
      <c r="G163" s="15"/>
      <c r="H163" s="15"/>
      <c r="I163" s="15"/>
      <c r="J163" s="33" t="s">
        <v>398</v>
      </c>
      <c r="K163" s="15"/>
      <c r="L163" s="15"/>
      <c r="M163" s="15"/>
      <c r="N163" s="346">
        <f>N162+P162+R162</f>
        <v>0</v>
      </c>
      <c r="O163" s="346"/>
      <c r="P163" s="346"/>
      <c r="Q163" s="346"/>
      <c r="R163" s="346"/>
      <c r="S163" s="347"/>
    </row>
    <row r="164" spans="5:19" ht="12.75">
      <c r="E164" s="177"/>
      <c r="F164" s="171"/>
      <c r="G164" s="15"/>
      <c r="H164" s="15"/>
      <c r="I164" s="15"/>
      <c r="J164" s="172" t="s">
        <v>397</v>
      </c>
      <c r="K164" s="15"/>
      <c r="L164" s="15"/>
      <c r="M164" s="15"/>
      <c r="N164" s="346">
        <f>M152</f>
        <v>0</v>
      </c>
      <c r="O164" s="346"/>
      <c r="P164" s="346"/>
      <c r="Q164" s="346"/>
      <c r="R164" s="346"/>
      <c r="S164" s="347"/>
    </row>
    <row r="165" spans="5:19" ht="12.75">
      <c r="E165" s="177"/>
      <c r="F165" s="173"/>
      <c r="G165" s="174"/>
      <c r="H165" s="174"/>
      <c r="I165" s="174"/>
      <c r="J165" s="174"/>
      <c r="K165" s="175" t="s">
        <v>399</v>
      </c>
      <c r="L165" s="31"/>
      <c r="M165" s="175"/>
      <c r="N165" s="348">
        <f>N163+N164</f>
        <v>0</v>
      </c>
      <c r="O165" s="348"/>
      <c r="P165" s="348"/>
      <c r="Q165" s="348"/>
      <c r="R165" s="348"/>
      <c r="S165" s="349"/>
    </row>
  </sheetData>
  <sheetProtection password="AB15" sheet="1" objects="1" scenarios="1" formatColumns="0" formatRows="0"/>
  <mergeCells count="68">
    <mergeCell ref="U135:U136"/>
    <mergeCell ref="V135:V136"/>
    <mergeCell ref="U94:U95"/>
    <mergeCell ref="V94:V95"/>
    <mergeCell ref="U109:U110"/>
    <mergeCell ref="V109:V110"/>
    <mergeCell ref="V97:V102"/>
    <mergeCell ref="U117:U118"/>
    <mergeCell ref="V117:V118"/>
    <mergeCell ref="U121:U122"/>
    <mergeCell ref="V44:V49"/>
    <mergeCell ref="D64:J74"/>
    <mergeCell ref="U132:U133"/>
    <mergeCell ref="V132:V133"/>
    <mergeCell ref="U82:U83"/>
    <mergeCell ref="U124:U129"/>
    <mergeCell ref="V124:V129"/>
    <mergeCell ref="U97:U102"/>
    <mergeCell ref="V32:V33"/>
    <mergeCell ref="V82:V83"/>
    <mergeCell ref="U29:U30"/>
    <mergeCell ref="U90:U91"/>
    <mergeCell ref="V90:V91"/>
    <mergeCell ref="U36:U37"/>
    <mergeCell ref="V36:V37"/>
    <mergeCell ref="U40:U41"/>
    <mergeCell ref="V40:V41"/>
    <mergeCell ref="U44:U49"/>
    <mergeCell ref="V17:V22"/>
    <mergeCell ref="R1:S1"/>
    <mergeCell ref="N154:O154"/>
    <mergeCell ref="P154:Q154"/>
    <mergeCell ref="R154:S154"/>
    <mergeCell ref="I1:J1"/>
    <mergeCell ref="K1:L1"/>
    <mergeCell ref="N1:O1"/>
    <mergeCell ref="P1:Q1"/>
    <mergeCell ref="U32:U33"/>
    <mergeCell ref="V5:V8"/>
    <mergeCell ref="V29:V30"/>
    <mergeCell ref="W5:W8"/>
    <mergeCell ref="V121:V122"/>
    <mergeCell ref="U5:U8"/>
    <mergeCell ref="U17:U22"/>
    <mergeCell ref="U10:U11"/>
    <mergeCell ref="V10:V11"/>
    <mergeCell ref="U14:U15"/>
    <mergeCell ref="V14:V15"/>
    <mergeCell ref="R161:S161"/>
    <mergeCell ref="N159:O159"/>
    <mergeCell ref="P159:Q159"/>
    <mergeCell ref="R159:S159"/>
    <mergeCell ref="V1:W1"/>
    <mergeCell ref="W140:W145"/>
    <mergeCell ref="W124:W129"/>
    <mergeCell ref="W97:W102"/>
    <mergeCell ref="W17:W22"/>
    <mergeCell ref="W44:W49"/>
    <mergeCell ref="U140:U145"/>
    <mergeCell ref="V140:V145"/>
    <mergeCell ref="N163:S163"/>
    <mergeCell ref="N164:S164"/>
    <mergeCell ref="N165:S165"/>
    <mergeCell ref="N162:O162"/>
    <mergeCell ref="P162:Q162"/>
    <mergeCell ref="R162:S162"/>
    <mergeCell ref="N161:O161"/>
    <mergeCell ref="P161:Q161"/>
  </mergeCells>
  <printOptions/>
  <pageMargins left="0.18" right="0.12" top="0.35" bottom="0.26" header="0.12" footer="0"/>
  <pageSetup fitToHeight="1" fitToWidth="1" horizontalDpi="600" verticalDpi="600" orientation="landscape" paperSize="9" scale="94" r:id="rId3"/>
  <legacyDrawing r:id="rId2"/>
</worksheet>
</file>

<file path=xl/worksheets/sheet2.xml><?xml version="1.0" encoding="utf-8"?>
<worksheet xmlns="http://schemas.openxmlformats.org/spreadsheetml/2006/main" xmlns:r="http://schemas.openxmlformats.org/officeDocument/2006/relationships">
  <dimension ref="A1:L171"/>
  <sheetViews>
    <sheetView zoomScalePageLayoutView="0" workbookViewId="0" topLeftCell="A1">
      <selection activeCell="I156" sqref="I156"/>
    </sheetView>
  </sheetViews>
  <sheetFormatPr defaultColWidth="11.421875" defaultRowHeight="12.75"/>
  <cols>
    <col min="2" max="2" width="12.28125" style="0" bestFit="1" customWidth="1"/>
    <col min="9" max="9" width="14.28125" style="0" customWidth="1"/>
  </cols>
  <sheetData>
    <row r="1" ht="20.25">
      <c r="C1" s="13" t="s">
        <v>13</v>
      </c>
    </row>
    <row r="2" ht="21" thickBot="1">
      <c r="C2" s="13"/>
    </row>
    <row r="3" spans="1:10" ht="12.75">
      <c r="A3" s="105"/>
      <c r="B3" s="105"/>
      <c r="C3" s="105"/>
      <c r="D3" s="105"/>
      <c r="E3" s="105"/>
      <c r="F3" s="105"/>
      <c r="G3" s="105"/>
      <c r="H3" s="112" t="s">
        <v>291</v>
      </c>
      <c r="I3" s="222" t="s">
        <v>292</v>
      </c>
      <c r="J3" s="209" t="s">
        <v>293</v>
      </c>
    </row>
    <row r="4" spans="1:10" ht="12.75">
      <c r="A4" s="27" t="s">
        <v>290</v>
      </c>
      <c r="B4" s="28"/>
      <c r="C4" s="28"/>
      <c r="D4" s="28"/>
      <c r="E4" s="28"/>
      <c r="F4" s="28"/>
      <c r="G4" s="28"/>
      <c r="H4" s="111"/>
      <c r="I4" s="29"/>
      <c r="J4" s="111"/>
    </row>
    <row r="5" spans="1:10" ht="12.75">
      <c r="A5" s="14"/>
      <c r="B5" s="15"/>
      <c r="C5" s="15"/>
      <c r="D5" s="15"/>
      <c r="E5" s="15"/>
      <c r="F5" s="15"/>
      <c r="G5" s="15"/>
      <c r="H5" s="204"/>
      <c r="I5" s="16"/>
      <c r="J5" s="106"/>
    </row>
    <row r="6" spans="1:10" ht="15.75">
      <c r="A6" s="25" t="s">
        <v>14</v>
      </c>
      <c r="B6" s="15"/>
      <c r="C6" s="15"/>
      <c r="D6" s="15"/>
      <c r="E6" s="15"/>
      <c r="F6" s="15"/>
      <c r="G6" s="15"/>
      <c r="H6" s="204"/>
      <c r="I6" s="319">
        <f>'HOJA DE TRABAJO'!M63</f>
        <v>0</v>
      </c>
      <c r="J6" s="204"/>
    </row>
    <row r="7" spans="1:10" ht="12.75">
      <c r="A7" s="14"/>
      <c r="B7" s="15"/>
      <c r="C7" s="15"/>
      <c r="D7" s="15"/>
      <c r="E7" s="15"/>
      <c r="F7" s="15"/>
      <c r="G7" s="15"/>
      <c r="H7" s="204"/>
      <c r="I7" s="320"/>
      <c r="J7" s="106"/>
    </row>
    <row r="8" spans="1:10" ht="18.75" customHeight="1">
      <c r="A8" s="25" t="s">
        <v>15</v>
      </c>
      <c r="B8" s="15"/>
      <c r="C8" s="15"/>
      <c r="D8" s="15"/>
      <c r="E8" s="15"/>
      <c r="F8" s="15"/>
      <c r="G8" s="15"/>
      <c r="H8" s="204"/>
      <c r="I8" s="321">
        <f>I10+I11+I14+I17+I18+I21+I24+I25+I26+I29+I32</f>
        <v>0</v>
      </c>
      <c r="J8" s="223"/>
    </row>
    <row r="9" spans="1:10" ht="12.75">
      <c r="A9" s="14"/>
      <c r="B9" s="15"/>
      <c r="C9" s="15"/>
      <c r="D9" s="15"/>
      <c r="E9" s="15"/>
      <c r="F9" s="15"/>
      <c r="G9" s="15"/>
      <c r="H9" s="204"/>
      <c r="I9" s="320"/>
      <c r="J9" s="106"/>
    </row>
    <row r="10" spans="1:10" ht="12.75">
      <c r="A10" s="42" t="s">
        <v>53</v>
      </c>
      <c r="B10" s="15" t="s">
        <v>54</v>
      </c>
      <c r="C10" s="15"/>
      <c r="D10" s="15"/>
      <c r="E10" s="15"/>
      <c r="F10" s="15"/>
      <c r="G10" s="15"/>
      <c r="H10" s="204"/>
      <c r="I10" s="322">
        <f>'HOJA DE TRABAJO'!O64</f>
        <v>0</v>
      </c>
      <c r="J10" s="204"/>
    </row>
    <row r="11" spans="1:12" ht="12.75">
      <c r="A11" s="42" t="s">
        <v>55</v>
      </c>
      <c r="B11" s="15" t="s">
        <v>56</v>
      </c>
      <c r="C11" s="15"/>
      <c r="D11" s="15"/>
      <c r="E11" s="15"/>
      <c r="F11" s="15"/>
      <c r="G11" s="15"/>
      <c r="H11" s="204"/>
      <c r="I11" s="322">
        <f>I12+I13</f>
        <v>0</v>
      </c>
      <c r="J11" s="224"/>
      <c r="L11" s="208"/>
    </row>
    <row r="12" spans="1:10" ht="12.75">
      <c r="A12" s="42"/>
      <c r="B12" s="34" t="s">
        <v>71</v>
      </c>
      <c r="C12" s="34"/>
      <c r="D12" s="15"/>
      <c r="E12" s="15"/>
      <c r="F12" s="15"/>
      <c r="G12" s="15"/>
      <c r="H12" s="204"/>
      <c r="I12" s="323">
        <f>'HOJA DE TRABAJO'!O65</f>
        <v>0</v>
      </c>
      <c r="J12" s="204"/>
    </row>
    <row r="13" spans="1:10" ht="12.75">
      <c r="A13" s="42"/>
      <c r="B13" s="35" t="s">
        <v>72</v>
      </c>
      <c r="C13" s="34"/>
      <c r="D13" s="15"/>
      <c r="E13" s="15"/>
      <c r="F13" s="15"/>
      <c r="G13" s="15"/>
      <c r="H13" s="204"/>
      <c r="I13" s="323">
        <f>-'HOJA DE TRABAJO'!N65</f>
        <v>0</v>
      </c>
      <c r="J13" s="204"/>
    </row>
    <row r="14" spans="1:10" ht="12.75">
      <c r="A14" s="42" t="s">
        <v>57</v>
      </c>
      <c r="B14" s="15" t="s">
        <v>58</v>
      </c>
      <c r="C14" s="15"/>
      <c r="D14" s="15"/>
      <c r="E14" s="15"/>
      <c r="F14" s="15"/>
      <c r="G14" s="15"/>
      <c r="H14" s="204"/>
      <c r="I14" s="324">
        <f>I15+I16</f>
        <v>0</v>
      </c>
      <c r="J14" s="225"/>
    </row>
    <row r="15" spans="1:10" ht="12.75">
      <c r="A15" s="42"/>
      <c r="B15" s="34" t="s">
        <v>71</v>
      </c>
      <c r="C15" s="34"/>
      <c r="D15" s="15"/>
      <c r="E15" s="15"/>
      <c r="F15" s="15"/>
      <c r="G15" s="15"/>
      <c r="H15" s="204"/>
      <c r="I15" s="320">
        <f>'HOJA DE TRABAJO'!O66</f>
        <v>0</v>
      </c>
      <c r="J15" s="204"/>
    </row>
    <row r="16" spans="1:10" ht="12.75">
      <c r="A16" s="14"/>
      <c r="B16" s="35" t="s">
        <v>72</v>
      </c>
      <c r="C16" s="34"/>
      <c r="D16" s="15"/>
      <c r="E16" s="15"/>
      <c r="F16" s="15"/>
      <c r="G16" s="15"/>
      <c r="H16" s="204"/>
      <c r="I16" s="320">
        <f>-'HOJA DE TRABAJO'!N66</f>
        <v>0</v>
      </c>
      <c r="J16" s="204"/>
    </row>
    <row r="17" spans="1:10" ht="12.75">
      <c r="A17" s="42" t="s">
        <v>60</v>
      </c>
      <c r="B17" s="15" t="s">
        <v>59</v>
      </c>
      <c r="C17" s="15"/>
      <c r="D17" s="15"/>
      <c r="E17" s="15"/>
      <c r="F17" s="15"/>
      <c r="G17" s="15"/>
      <c r="H17" s="204"/>
      <c r="I17" s="324">
        <f>-('HOJA DE TRABAJO'!N67)</f>
        <v>0</v>
      </c>
      <c r="J17" s="225"/>
    </row>
    <row r="18" spans="1:10" ht="12.75">
      <c r="A18" s="42" t="s">
        <v>61</v>
      </c>
      <c r="B18" s="15" t="s">
        <v>62</v>
      </c>
      <c r="C18" s="15"/>
      <c r="D18" s="15"/>
      <c r="E18" s="15"/>
      <c r="F18" s="15"/>
      <c r="G18" s="15"/>
      <c r="H18" s="204"/>
      <c r="I18" s="324">
        <f>I19+I20</f>
        <v>0</v>
      </c>
      <c r="J18" s="225"/>
    </row>
    <row r="19" spans="1:10" ht="12.75">
      <c r="A19" s="42"/>
      <c r="B19" s="34" t="s">
        <v>71</v>
      </c>
      <c r="C19" s="34"/>
      <c r="D19" s="15"/>
      <c r="E19" s="15"/>
      <c r="F19" s="15"/>
      <c r="G19" s="15"/>
      <c r="H19" s="204"/>
      <c r="I19" s="320">
        <f>'HOJA DE TRABAJO'!O68</f>
        <v>0</v>
      </c>
      <c r="J19" s="204"/>
    </row>
    <row r="20" spans="1:10" ht="12.75">
      <c r="A20" s="42"/>
      <c r="B20" s="35" t="s">
        <v>72</v>
      </c>
      <c r="C20" s="34"/>
      <c r="D20" s="15"/>
      <c r="E20" s="15"/>
      <c r="F20" s="15"/>
      <c r="G20" s="15"/>
      <c r="H20" s="204"/>
      <c r="I20" s="320">
        <f>-'HOJA DE TRABAJO'!N68</f>
        <v>0</v>
      </c>
      <c r="J20" s="204"/>
    </row>
    <row r="21" spans="1:10" ht="12.75">
      <c r="A21" s="42" t="s">
        <v>63</v>
      </c>
      <c r="B21" s="15" t="s">
        <v>64</v>
      </c>
      <c r="C21" s="15"/>
      <c r="D21" s="15"/>
      <c r="E21" s="15"/>
      <c r="F21" s="15"/>
      <c r="G21" s="15"/>
      <c r="H21" s="204"/>
      <c r="I21" s="324">
        <f>I22+I23</f>
        <v>0</v>
      </c>
      <c r="J21" s="225"/>
    </row>
    <row r="22" spans="1:10" ht="12.75">
      <c r="A22" s="42"/>
      <c r="B22" s="34" t="s">
        <v>71</v>
      </c>
      <c r="C22" s="34"/>
      <c r="D22" s="15"/>
      <c r="E22" s="15"/>
      <c r="F22" s="15"/>
      <c r="G22" s="15"/>
      <c r="H22" s="204"/>
      <c r="I22" s="320">
        <f>'HOJA DE TRABAJO'!O69</f>
        <v>0</v>
      </c>
      <c r="J22" s="204"/>
    </row>
    <row r="23" spans="1:10" ht="12.75">
      <c r="A23" s="42"/>
      <c r="B23" s="35" t="s">
        <v>72</v>
      </c>
      <c r="C23" s="34"/>
      <c r="D23" s="15"/>
      <c r="E23" s="15"/>
      <c r="F23" s="15"/>
      <c r="G23" s="15"/>
      <c r="H23" s="204"/>
      <c r="I23" s="320">
        <f>-'HOJA DE TRABAJO'!N69</f>
        <v>0</v>
      </c>
      <c r="J23" s="204"/>
    </row>
    <row r="24" spans="1:10" ht="12.75">
      <c r="A24" s="42" t="s">
        <v>65</v>
      </c>
      <c r="B24" s="15" t="s">
        <v>69</v>
      </c>
      <c r="C24" s="15"/>
      <c r="D24" s="15"/>
      <c r="E24" s="15"/>
      <c r="F24" s="15"/>
      <c r="G24" s="15"/>
      <c r="H24" s="204"/>
      <c r="I24" s="324">
        <f>-('HOJA DE TRABAJO'!N70)</f>
        <v>0</v>
      </c>
      <c r="J24" s="204"/>
    </row>
    <row r="25" spans="1:10" ht="12.75">
      <c r="A25" s="42" t="s">
        <v>66</v>
      </c>
      <c r="B25" s="15" t="s">
        <v>70</v>
      </c>
      <c r="C25" s="15"/>
      <c r="D25" s="15"/>
      <c r="E25" s="15"/>
      <c r="F25" s="15"/>
      <c r="G25" s="15"/>
      <c r="H25" s="204"/>
      <c r="I25" s="324">
        <f>'HOJA DE TRABAJO'!O71</f>
        <v>0</v>
      </c>
      <c r="J25" s="226"/>
    </row>
    <row r="26" spans="1:10" ht="12.75">
      <c r="A26" s="42" t="s">
        <v>67</v>
      </c>
      <c r="B26" s="15" t="s">
        <v>73</v>
      </c>
      <c r="C26" s="15"/>
      <c r="D26" s="15"/>
      <c r="E26" s="15"/>
      <c r="F26" s="15"/>
      <c r="G26" s="15"/>
      <c r="H26" s="204"/>
      <c r="I26" s="324">
        <f>I27+I28</f>
        <v>0</v>
      </c>
      <c r="J26" s="204"/>
    </row>
    <row r="27" spans="1:10" ht="12.75">
      <c r="A27" s="42"/>
      <c r="B27" s="34" t="s">
        <v>71</v>
      </c>
      <c r="C27" s="34"/>
      <c r="D27" s="15"/>
      <c r="E27" s="15"/>
      <c r="F27" s="15"/>
      <c r="G27" s="15"/>
      <c r="H27" s="204"/>
      <c r="I27" s="320">
        <f>'HOJA DE TRABAJO'!O72</f>
        <v>0</v>
      </c>
      <c r="J27" s="204"/>
    </row>
    <row r="28" spans="1:10" ht="12.75">
      <c r="A28" s="42"/>
      <c r="B28" s="35" t="s">
        <v>72</v>
      </c>
      <c r="C28" s="34"/>
      <c r="D28" s="15"/>
      <c r="E28" s="15"/>
      <c r="F28" s="15"/>
      <c r="G28" s="15"/>
      <c r="H28" s="204"/>
      <c r="I28" s="320">
        <f>-('HOJA DE TRABAJO'!N72)</f>
        <v>0</v>
      </c>
      <c r="J28" s="204"/>
    </row>
    <row r="29" spans="1:10" ht="12.75">
      <c r="A29" s="42" t="s">
        <v>68</v>
      </c>
      <c r="B29" s="20" t="s">
        <v>74</v>
      </c>
      <c r="C29" s="15"/>
      <c r="D29" s="15"/>
      <c r="E29" s="15"/>
      <c r="F29" s="15"/>
      <c r="G29" s="15"/>
      <c r="H29" s="204"/>
      <c r="I29" s="324">
        <f>I30+I31</f>
        <v>0</v>
      </c>
      <c r="J29" s="204"/>
    </row>
    <row r="30" spans="1:10" ht="12.75">
      <c r="A30" s="42"/>
      <c r="B30" s="34" t="s">
        <v>71</v>
      </c>
      <c r="C30" s="34"/>
      <c r="D30" s="15"/>
      <c r="E30" s="15"/>
      <c r="F30" s="15"/>
      <c r="G30" s="15"/>
      <c r="H30" s="204"/>
      <c r="I30" s="320">
        <f>'HOJA DE TRABAJO'!O73</f>
        <v>0</v>
      </c>
      <c r="J30" s="204"/>
    </row>
    <row r="31" spans="1:10" ht="12.75">
      <c r="A31" s="42"/>
      <c r="B31" s="35" t="s">
        <v>72</v>
      </c>
      <c r="C31" s="34"/>
      <c r="D31" s="15"/>
      <c r="E31" s="15"/>
      <c r="F31" s="15"/>
      <c r="G31" s="15"/>
      <c r="H31" s="204"/>
      <c r="I31" s="320">
        <f>-('HOJA DE TRABAJO'!N73)</f>
        <v>0</v>
      </c>
      <c r="J31" s="204"/>
    </row>
    <row r="32" spans="1:10" ht="12.75">
      <c r="A32" s="42" t="s">
        <v>75</v>
      </c>
      <c r="B32" s="15" t="s">
        <v>76</v>
      </c>
      <c r="C32" s="15"/>
      <c r="D32" s="15"/>
      <c r="E32" s="15"/>
      <c r="F32" s="15"/>
      <c r="G32" s="15"/>
      <c r="H32" s="204"/>
      <c r="I32" s="324">
        <f>I33+I34</f>
        <v>0</v>
      </c>
      <c r="J32" s="204"/>
    </row>
    <row r="33" spans="1:10" ht="12.75">
      <c r="A33" s="42"/>
      <c r="B33" s="34" t="s">
        <v>71</v>
      </c>
      <c r="C33" s="34"/>
      <c r="D33" s="15"/>
      <c r="E33" s="15"/>
      <c r="F33" s="15"/>
      <c r="G33" s="15"/>
      <c r="H33" s="204"/>
      <c r="I33" s="320">
        <f>'HOJA DE TRABAJO'!O74</f>
        <v>0</v>
      </c>
      <c r="J33" s="204"/>
    </row>
    <row r="34" spans="1:10" ht="12.75">
      <c r="A34" s="42"/>
      <c r="B34" s="35" t="s">
        <v>72</v>
      </c>
      <c r="C34" s="34"/>
      <c r="D34" s="15"/>
      <c r="E34" s="15"/>
      <c r="F34" s="15"/>
      <c r="G34" s="15"/>
      <c r="H34" s="204"/>
      <c r="I34" s="320">
        <f>-('HOJA DE TRABAJO'!N74)</f>
        <v>0</v>
      </c>
      <c r="J34" s="204"/>
    </row>
    <row r="35" spans="1:10" ht="12.75">
      <c r="A35" s="42"/>
      <c r="B35" s="35"/>
      <c r="C35" s="34"/>
      <c r="D35" s="15"/>
      <c r="E35" s="15"/>
      <c r="F35" s="15"/>
      <c r="G35" s="15"/>
      <c r="H35" s="204"/>
      <c r="I35" s="320"/>
      <c r="J35" s="106"/>
    </row>
    <row r="36" spans="1:10" ht="15.75">
      <c r="A36" s="25" t="s">
        <v>16</v>
      </c>
      <c r="B36" s="15"/>
      <c r="C36" s="15"/>
      <c r="D36" s="15"/>
      <c r="E36" s="15"/>
      <c r="F36" s="15"/>
      <c r="G36" s="15"/>
      <c r="H36" s="204"/>
      <c r="I36" s="319">
        <f>I38+I41+I44+I47+I50+I53</f>
        <v>0</v>
      </c>
      <c r="J36" s="204"/>
    </row>
    <row r="37" spans="1:10" ht="12" customHeight="1">
      <c r="A37" s="25"/>
      <c r="B37" s="15"/>
      <c r="C37" s="15"/>
      <c r="D37" s="15"/>
      <c r="E37" s="15"/>
      <c r="F37" s="15"/>
      <c r="G37" s="15"/>
      <c r="H37" s="204"/>
      <c r="I37" s="320"/>
      <c r="J37" s="106"/>
    </row>
    <row r="38" spans="1:10" ht="12.75">
      <c r="A38" s="42" t="s">
        <v>53</v>
      </c>
      <c r="B38" s="15" t="s">
        <v>79</v>
      </c>
      <c r="C38" s="15"/>
      <c r="D38" s="15"/>
      <c r="E38" s="15"/>
      <c r="F38" s="15"/>
      <c r="G38" s="15"/>
      <c r="H38" s="204"/>
      <c r="I38" s="324">
        <f>I39+I40</f>
        <v>0</v>
      </c>
      <c r="J38" s="204"/>
    </row>
    <row r="39" spans="1:10" ht="12.75">
      <c r="A39" s="44"/>
      <c r="B39" s="34" t="s">
        <v>77</v>
      </c>
      <c r="C39" s="33"/>
      <c r="D39" s="15"/>
      <c r="E39" s="15"/>
      <c r="F39" s="15"/>
      <c r="G39" s="15"/>
      <c r="H39" s="204"/>
      <c r="I39" s="320">
        <f>'HOJA DE TRABAJO'!O26</f>
        <v>0</v>
      </c>
      <c r="J39" s="204"/>
    </row>
    <row r="40" spans="1:10" ht="12.75">
      <c r="A40" s="42"/>
      <c r="B40" s="35" t="s">
        <v>78</v>
      </c>
      <c r="C40" s="33"/>
      <c r="D40" s="15"/>
      <c r="E40" s="15"/>
      <c r="F40" s="15"/>
      <c r="G40" s="15"/>
      <c r="H40" s="204"/>
      <c r="I40" s="320">
        <f>-('HOJA DE TRABAJO'!N26)</f>
        <v>0</v>
      </c>
      <c r="J40" s="204"/>
    </row>
    <row r="41" spans="1:10" ht="12.75">
      <c r="A41" s="42" t="s">
        <v>55</v>
      </c>
      <c r="B41" s="15" t="s">
        <v>80</v>
      </c>
      <c r="C41" s="15"/>
      <c r="D41" s="15"/>
      <c r="E41" s="15"/>
      <c r="F41" s="15"/>
      <c r="G41" s="15"/>
      <c r="H41" s="204"/>
      <c r="I41" s="324">
        <f>I42+I43</f>
        <v>0</v>
      </c>
      <c r="J41" s="204"/>
    </row>
    <row r="42" spans="1:10" ht="12.75">
      <c r="A42" s="42"/>
      <c r="B42" s="34" t="s">
        <v>77</v>
      </c>
      <c r="C42" s="33"/>
      <c r="D42" s="15"/>
      <c r="E42" s="15"/>
      <c r="F42" s="15"/>
      <c r="G42" s="15"/>
      <c r="H42" s="204"/>
      <c r="I42" s="320">
        <f>'HOJA DE TRABAJO'!O27</f>
        <v>0</v>
      </c>
      <c r="J42" s="204"/>
    </row>
    <row r="43" spans="1:10" ht="12.75">
      <c r="A43" s="42"/>
      <c r="B43" s="35" t="s">
        <v>78</v>
      </c>
      <c r="C43" s="33"/>
      <c r="D43" s="15"/>
      <c r="E43" s="15"/>
      <c r="F43" s="15"/>
      <c r="G43" s="15"/>
      <c r="H43" s="204"/>
      <c r="I43" s="320">
        <f>-('HOJA DE TRABAJO'!N27)</f>
        <v>0</v>
      </c>
      <c r="J43" s="204"/>
    </row>
    <row r="44" spans="1:10" ht="12.75">
      <c r="A44" s="42" t="s">
        <v>57</v>
      </c>
      <c r="B44" s="15" t="s">
        <v>81</v>
      </c>
      <c r="C44" s="15"/>
      <c r="D44" s="15"/>
      <c r="E44" s="15"/>
      <c r="F44" s="15"/>
      <c r="G44" s="15"/>
      <c r="H44" s="204"/>
      <c r="I44" s="325">
        <f>I45+I46</f>
        <v>0</v>
      </c>
      <c r="J44" s="204"/>
    </row>
    <row r="45" spans="1:10" ht="12.75">
      <c r="A45" s="42"/>
      <c r="B45" s="34" t="s">
        <v>77</v>
      </c>
      <c r="C45" s="33"/>
      <c r="D45" s="15"/>
      <c r="E45" s="15"/>
      <c r="F45" s="15"/>
      <c r="G45" s="15"/>
      <c r="H45" s="205"/>
      <c r="I45" s="326">
        <f>'HOJA DE TRABAJO'!O50</f>
        <v>0</v>
      </c>
      <c r="J45" s="204"/>
    </row>
    <row r="46" spans="1:10" ht="12.75">
      <c r="A46" s="42"/>
      <c r="B46" s="35" t="s">
        <v>78</v>
      </c>
      <c r="C46" s="33"/>
      <c r="D46" s="15"/>
      <c r="E46" s="15"/>
      <c r="F46" s="15"/>
      <c r="G46" s="15"/>
      <c r="H46" s="204"/>
      <c r="I46" s="326">
        <f>-('HOJA DE TRABAJO'!N50)</f>
        <v>0</v>
      </c>
      <c r="J46" s="204"/>
    </row>
    <row r="47" spans="1:10" ht="12.75">
      <c r="A47" s="42" t="s">
        <v>60</v>
      </c>
      <c r="B47" s="15" t="s">
        <v>82</v>
      </c>
      <c r="C47" s="15"/>
      <c r="D47" s="15"/>
      <c r="E47" s="15"/>
      <c r="F47" s="15"/>
      <c r="G47" s="15"/>
      <c r="H47" s="204"/>
      <c r="I47" s="324">
        <f>I48+I49</f>
        <v>0</v>
      </c>
      <c r="J47" s="204"/>
    </row>
    <row r="48" spans="1:10" ht="12.75">
      <c r="A48" s="42"/>
      <c r="B48" s="35" t="s">
        <v>85</v>
      </c>
      <c r="C48" s="33"/>
      <c r="D48" s="15"/>
      <c r="E48" s="15"/>
      <c r="F48" s="15"/>
      <c r="G48" s="15"/>
      <c r="H48" s="204"/>
      <c r="I48" s="320">
        <f>'HOJA DE TRABAJO'!O130</f>
        <v>0</v>
      </c>
      <c r="J48" s="204"/>
    </row>
    <row r="49" spans="1:10" ht="12.75">
      <c r="A49" s="42"/>
      <c r="B49" s="34" t="s">
        <v>86</v>
      </c>
      <c r="C49" s="33"/>
      <c r="D49" s="15"/>
      <c r="E49" s="15"/>
      <c r="F49" s="15"/>
      <c r="G49" s="15"/>
      <c r="H49" s="204"/>
      <c r="I49" s="320">
        <f>-('HOJA DE TRABAJO'!N130)</f>
        <v>0</v>
      </c>
      <c r="J49" s="204"/>
    </row>
    <row r="50" spans="1:10" ht="12.75">
      <c r="A50" s="42" t="s">
        <v>61</v>
      </c>
      <c r="B50" s="15" t="s">
        <v>83</v>
      </c>
      <c r="C50" s="15"/>
      <c r="D50" s="15"/>
      <c r="E50" s="15"/>
      <c r="F50" s="15"/>
      <c r="G50" s="15"/>
      <c r="H50" s="204"/>
      <c r="I50" s="324">
        <f>I51+I52</f>
        <v>0</v>
      </c>
      <c r="J50" s="204"/>
    </row>
    <row r="51" spans="1:10" ht="12.75">
      <c r="A51" s="42"/>
      <c r="B51" s="35" t="s">
        <v>85</v>
      </c>
      <c r="C51" s="40"/>
      <c r="D51" s="15"/>
      <c r="E51" s="15"/>
      <c r="F51" s="15"/>
      <c r="G51" s="15"/>
      <c r="H51" s="204"/>
      <c r="I51" s="320">
        <f>'HOJA DE TRABAJO'!O107+'HOJA DE TRABAJO'!O137</f>
        <v>0</v>
      </c>
      <c r="J51" s="204"/>
    </row>
    <row r="52" spans="1:10" ht="12.75">
      <c r="A52" s="42"/>
      <c r="B52" s="34" t="s">
        <v>86</v>
      </c>
      <c r="C52" s="40"/>
      <c r="D52" s="15"/>
      <c r="E52" s="15"/>
      <c r="F52" s="15"/>
      <c r="G52" s="15"/>
      <c r="H52" s="204"/>
      <c r="I52" s="320">
        <f>-('HOJA DE TRABAJO'!N107+'HOJA DE TRABAJO'!N137)</f>
        <v>0</v>
      </c>
      <c r="J52" s="204"/>
    </row>
    <row r="53" spans="1:10" ht="12.75">
      <c r="A53" s="42" t="s">
        <v>63</v>
      </c>
      <c r="B53" s="41" t="s">
        <v>84</v>
      </c>
      <c r="C53" s="41"/>
      <c r="D53" s="41"/>
      <c r="E53" s="15"/>
      <c r="F53" s="15"/>
      <c r="G53" s="15"/>
      <c r="H53" s="204"/>
      <c r="I53" s="324">
        <f>I54+I55</f>
        <v>0</v>
      </c>
      <c r="J53" s="204"/>
    </row>
    <row r="54" spans="1:10" ht="12.75">
      <c r="A54" s="18"/>
      <c r="B54" s="35" t="s">
        <v>85</v>
      </c>
      <c r="C54" s="33"/>
      <c r="D54" s="15"/>
      <c r="E54" s="15"/>
      <c r="F54" s="15"/>
      <c r="G54" s="15"/>
      <c r="H54" s="204"/>
      <c r="I54" s="320">
        <f>'HOJA DE TRABAJO'!O80+'HOJA DE TRABAJO'!O104</f>
        <v>0</v>
      </c>
      <c r="J54" s="204"/>
    </row>
    <row r="55" spans="1:10" ht="12.75">
      <c r="A55" s="18"/>
      <c r="B55" s="34" t="s">
        <v>86</v>
      </c>
      <c r="C55" s="33"/>
      <c r="D55" s="15"/>
      <c r="E55" s="15"/>
      <c r="F55" s="15"/>
      <c r="G55" s="15"/>
      <c r="H55" s="204"/>
      <c r="I55" s="320">
        <f>-('HOJA DE TRABAJO'!N80+'HOJA DE TRABAJO'!N104)</f>
        <v>0</v>
      </c>
      <c r="J55" s="204"/>
    </row>
    <row r="56" spans="1:10" ht="12.75">
      <c r="A56" s="18"/>
      <c r="B56" s="34"/>
      <c r="C56" s="33"/>
      <c r="D56" s="15"/>
      <c r="E56" s="15"/>
      <c r="F56" s="15"/>
      <c r="G56" s="15"/>
      <c r="H56" s="204"/>
      <c r="I56" s="320"/>
      <c r="J56" s="106"/>
    </row>
    <row r="57" spans="1:10" ht="15.75">
      <c r="A57" s="26" t="s">
        <v>17</v>
      </c>
      <c r="B57" s="17"/>
      <c r="C57" s="15"/>
      <c r="D57" s="15"/>
      <c r="E57" s="15"/>
      <c r="F57" s="15"/>
      <c r="G57" s="15"/>
      <c r="H57" s="204"/>
      <c r="I57" s="319">
        <f>I59+I62+I63+I66+I71</f>
        <v>0</v>
      </c>
      <c r="J57" s="204"/>
    </row>
    <row r="58" spans="1:10" ht="12.75">
      <c r="A58" s="18"/>
      <c r="B58" s="17"/>
      <c r="C58" s="15"/>
      <c r="D58" s="15"/>
      <c r="E58" s="15"/>
      <c r="F58" s="15"/>
      <c r="G58" s="15"/>
      <c r="H58" s="204"/>
      <c r="I58" s="320"/>
      <c r="J58" s="106"/>
    </row>
    <row r="59" spans="1:10" ht="12.75">
      <c r="A59" s="42" t="s">
        <v>53</v>
      </c>
      <c r="B59" s="20" t="s">
        <v>87</v>
      </c>
      <c r="C59" s="20"/>
      <c r="D59" s="20"/>
      <c r="E59" s="20"/>
      <c r="F59" s="15"/>
      <c r="G59" s="15"/>
      <c r="H59" s="204"/>
      <c r="I59" s="324">
        <f>I60+I61</f>
        <v>0</v>
      </c>
      <c r="J59" s="204"/>
    </row>
    <row r="60" spans="1:10" ht="12.75">
      <c r="A60" s="42"/>
      <c r="B60" s="35" t="s">
        <v>42</v>
      </c>
      <c r="C60" s="20"/>
      <c r="D60" s="20"/>
      <c r="E60" s="20"/>
      <c r="F60" s="15"/>
      <c r="G60" s="15"/>
      <c r="H60" s="204"/>
      <c r="I60" s="327">
        <f>-('HOJA DE TRABAJO'!N82+'HOJA DE TRABAJO'!N90+'HOJA DE TRABAJO'!N94+'HOJA DE TRABAJO'!N109+'HOJA DE TRABAJO'!N117+'HOJA DE TRABAJO'!N121+'HOJA DE TRABAJO'!N132)</f>
        <v>0</v>
      </c>
      <c r="J60" s="204"/>
    </row>
    <row r="61" spans="1:10" ht="12.75">
      <c r="A61" s="42"/>
      <c r="B61" s="35" t="s">
        <v>43</v>
      </c>
      <c r="C61" s="20"/>
      <c r="D61" s="20"/>
      <c r="E61" s="20"/>
      <c r="F61" s="15"/>
      <c r="G61" s="15"/>
      <c r="H61" s="204"/>
      <c r="I61" s="327">
        <f>-('HOJA DE TRABAJO'!N83+'HOJA DE TRABAJO'!N91+'HOJA DE TRABAJO'!N95+'HOJA DE TRABAJO'!N110+'HOJA DE TRABAJO'!N118+'HOJA DE TRABAJO'!N122+'HOJA DE TRABAJO'!N133)</f>
        <v>0</v>
      </c>
      <c r="J61" s="204"/>
    </row>
    <row r="62" spans="1:10" ht="12.75">
      <c r="A62" s="42" t="s">
        <v>55</v>
      </c>
      <c r="B62" s="20" t="s">
        <v>88</v>
      </c>
      <c r="C62" s="33"/>
      <c r="D62" s="15"/>
      <c r="E62" s="15"/>
      <c r="F62" s="15"/>
      <c r="G62" s="15"/>
      <c r="H62" s="204"/>
      <c r="I62" s="324">
        <f>'HOJA DE TRABAJO'!O42</f>
        <v>0</v>
      </c>
      <c r="J62" s="204"/>
    </row>
    <row r="63" spans="1:10" ht="12.75">
      <c r="A63" s="42" t="s">
        <v>57</v>
      </c>
      <c r="B63" s="20" t="s">
        <v>89</v>
      </c>
      <c r="C63" s="33"/>
      <c r="D63" s="15"/>
      <c r="E63" s="15"/>
      <c r="F63" s="15"/>
      <c r="G63" s="15"/>
      <c r="H63" s="204"/>
      <c r="I63" s="324">
        <f>I64+I65</f>
        <v>0</v>
      </c>
      <c r="J63" s="204"/>
    </row>
    <row r="64" spans="1:10" ht="12.75">
      <c r="A64" s="42"/>
      <c r="B64" s="35" t="s">
        <v>42</v>
      </c>
      <c r="C64" s="33"/>
      <c r="D64" s="15"/>
      <c r="E64" s="15"/>
      <c r="F64" s="15"/>
      <c r="G64" s="15"/>
      <c r="H64" s="204"/>
      <c r="I64" s="320">
        <f>'HOJA DE TRABAJO'!O10+'HOJA DE TRABAJO'!O14+'HOJA DE TRABAJO'!O32+'HOJA DE TRABAJO'!O36+'HOJA DE TRABAJO'!O40</f>
        <v>0</v>
      </c>
      <c r="J64" s="204"/>
    </row>
    <row r="65" spans="1:10" ht="12.75">
      <c r="A65" s="42"/>
      <c r="B65" s="35" t="s">
        <v>43</v>
      </c>
      <c r="C65" s="33"/>
      <c r="D65" s="15"/>
      <c r="E65" s="15"/>
      <c r="F65" s="15"/>
      <c r="G65" s="15"/>
      <c r="H65" s="204"/>
      <c r="I65" s="320">
        <f>'HOJA DE TRABAJO'!O11+'HOJA DE TRABAJO'!O15+'HOJA DE TRABAJO'!O33+'HOJA DE TRABAJO'!O37+'HOJA DE TRABAJO'!O41</f>
        <v>0</v>
      </c>
      <c r="J65" s="204"/>
    </row>
    <row r="66" spans="1:10" ht="12.75">
      <c r="A66" s="42" t="s">
        <v>60</v>
      </c>
      <c r="B66" s="20" t="s">
        <v>90</v>
      </c>
      <c r="C66" s="20"/>
      <c r="D66" s="20"/>
      <c r="E66" s="20"/>
      <c r="F66" s="15"/>
      <c r="G66" s="15"/>
      <c r="H66" s="204"/>
      <c r="I66" s="324">
        <f>I67+I68+I69+I70</f>
        <v>0</v>
      </c>
      <c r="J66" s="204"/>
    </row>
    <row r="67" spans="1:10" ht="12.75">
      <c r="A67" s="42"/>
      <c r="B67" s="35" t="s">
        <v>92</v>
      </c>
      <c r="C67" s="40"/>
      <c r="D67" s="20"/>
      <c r="E67" s="20"/>
      <c r="F67" s="15"/>
      <c r="G67" s="15"/>
      <c r="H67" s="204"/>
      <c r="I67" s="320">
        <f>-('HOJA DE TRABAJO'!N135)</f>
        <v>0</v>
      </c>
      <c r="J67" s="204"/>
    </row>
    <row r="68" spans="1:10" ht="12.75">
      <c r="A68" s="42"/>
      <c r="B68" s="35" t="s">
        <v>93</v>
      </c>
      <c r="C68" s="40"/>
      <c r="D68" s="20"/>
      <c r="E68" s="20"/>
      <c r="F68" s="15"/>
      <c r="G68" s="15"/>
      <c r="H68" s="204"/>
      <c r="I68" s="320">
        <f>-('HOJA DE TRABAJO'!N136)</f>
        <v>0</v>
      </c>
      <c r="J68" s="204"/>
    </row>
    <row r="69" spans="1:10" ht="12.75">
      <c r="A69" s="42"/>
      <c r="B69" s="35" t="s">
        <v>94</v>
      </c>
      <c r="C69" s="40"/>
      <c r="D69" s="20"/>
      <c r="E69" s="20"/>
      <c r="F69" s="15"/>
      <c r="G69" s="15"/>
      <c r="H69" s="204"/>
      <c r="I69" s="320">
        <f>'HOJA DE TRABAJO'!O29</f>
        <v>0</v>
      </c>
      <c r="J69" s="204"/>
    </row>
    <row r="70" spans="1:10" ht="12.75">
      <c r="A70" s="42"/>
      <c r="B70" s="35" t="s">
        <v>95</v>
      </c>
      <c r="C70" s="40"/>
      <c r="D70" s="20"/>
      <c r="E70" s="20"/>
      <c r="F70" s="15"/>
      <c r="G70" s="15"/>
      <c r="H70" s="204"/>
      <c r="I70" s="320">
        <f>'HOJA DE TRABAJO'!O30</f>
        <v>0</v>
      </c>
      <c r="J70" s="204"/>
    </row>
    <row r="71" spans="1:10" ht="12.75">
      <c r="A71" s="42" t="s">
        <v>61</v>
      </c>
      <c r="B71" s="20" t="s">
        <v>91</v>
      </c>
      <c r="C71" s="20"/>
      <c r="D71" s="20"/>
      <c r="E71" s="20"/>
      <c r="F71" s="20"/>
      <c r="G71" s="20"/>
      <c r="H71" s="206"/>
      <c r="I71" s="325">
        <f>I72+I73</f>
        <v>0</v>
      </c>
      <c r="J71" s="204"/>
    </row>
    <row r="72" spans="1:10" ht="12.75">
      <c r="A72" s="14"/>
      <c r="B72" s="35" t="s">
        <v>303</v>
      </c>
      <c r="C72" s="40"/>
      <c r="D72" s="20"/>
      <c r="E72" s="20"/>
      <c r="F72" s="20"/>
      <c r="G72" s="20"/>
      <c r="H72" s="206"/>
      <c r="I72" s="328">
        <f>'HOJA DE TRABAJO'!O150</f>
        <v>0</v>
      </c>
      <c r="J72" s="204"/>
    </row>
    <row r="73" spans="1:10" ht="12.75">
      <c r="A73" s="14"/>
      <c r="B73" s="34" t="s">
        <v>304</v>
      </c>
      <c r="C73" s="40"/>
      <c r="D73" s="20"/>
      <c r="E73" s="20"/>
      <c r="F73" s="20"/>
      <c r="G73" s="20"/>
      <c r="H73" s="206"/>
      <c r="I73" s="328">
        <f>-('HOJA DE TRABAJO'!N150)</f>
        <v>0</v>
      </c>
      <c r="J73" s="204"/>
    </row>
    <row r="74" spans="1:10" ht="12.75">
      <c r="A74" s="14"/>
      <c r="B74" s="34"/>
      <c r="C74" s="40"/>
      <c r="D74" s="20"/>
      <c r="E74" s="20"/>
      <c r="F74" s="20"/>
      <c r="G74" s="20"/>
      <c r="H74" s="206"/>
      <c r="I74" s="328"/>
      <c r="J74" s="106"/>
    </row>
    <row r="75" spans="1:10" ht="15.75">
      <c r="A75" s="36" t="s">
        <v>27</v>
      </c>
      <c r="B75" s="37"/>
      <c r="C75" s="37"/>
      <c r="D75" s="37"/>
      <c r="E75" s="37"/>
      <c r="F75" s="37"/>
      <c r="G75" s="37"/>
      <c r="H75" s="227"/>
      <c r="I75" s="329">
        <f>I6+I8+I36+I57</f>
        <v>0</v>
      </c>
      <c r="J75" s="204"/>
    </row>
    <row r="76" spans="1:10" ht="12.75">
      <c r="A76" s="14"/>
      <c r="B76" s="15"/>
      <c r="C76" s="15"/>
      <c r="D76" s="15"/>
      <c r="E76" s="15"/>
      <c r="F76" s="15"/>
      <c r="G76" s="15"/>
      <c r="H76" s="204"/>
      <c r="I76" s="320"/>
      <c r="J76" s="106"/>
    </row>
    <row r="77" spans="1:10" ht="12.75">
      <c r="A77" s="30" t="s">
        <v>33</v>
      </c>
      <c r="B77" s="31"/>
      <c r="C77" s="31"/>
      <c r="D77" s="31"/>
      <c r="E77" s="31"/>
      <c r="F77" s="31"/>
      <c r="G77" s="31"/>
      <c r="H77" s="228"/>
      <c r="I77" s="330"/>
      <c r="J77" s="106"/>
    </row>
    <row r="78" spans="1:10" ht="12" customHeight="1">
      <c r="A78" s="24"/>
      <c r="B78" s="15"/>
      <c r="C78" s="15"/>
      <c r="D78" s="15"/>
      <c r="E78" s="15"/>
      <c r="F78" s="15"/>
      <c r="G78" s="15"/>
      <c r="H78" s="204"/>
      <c r="I78" s="320"/>
      <c r="J78" s="106"/>
    </row>
    <row r="79" spans="1:10" ht="15.75">
      <c r="A79" s="25" t="s">
        <v>18</v>
      </c>
      <c r="B79" s="15"/>
      <c r="C79" s="15"/>
      <c r="D79" s="15"/>
      <c r="E79" s="15"/>
      <c r="F79" s="15"/>
      <c r="G79" s="15"/>
      <c r="H79" s="204"/>
      <c r="I79" s="321">
        <f>I81+I84+I87+I90+I93+I96+I99+I100</f>
        <v>0</v>
      </c>
      <c r="J79" s="204"/>
    </row>
    <row r="80" spans="1:10" ht="12.75">
      <c r="A80" s="14"/>
      <c r="B80" s="15"/>
      <c r="C80" s="15"/>
      <c r="D80" s="15"/>
      <c r="E80" s="15"/>
      <c r="F80" s="15"/>
      <c r="G80" s="15"/>
      <c r="H80" s="204"/>
      <c r="I80" s="320"/>
      <c r="J80" s="106"/>
    </row>
    <row r="81" spans="1:10" ht="12.75">
      <c r="A81" s="42" t="s">
        <v>53</v>
      </c>
      <c r="B81" s="20" t="s">
        <v>96</v>
      </c>
      <c r="C81" s="20"/>
      <c r="D81" s="20"/>
      <c r="E81" s="20"/>
      <c r="F81" s="20"/>
      <c r="G81" s="20"/>
      <c r="H81" s="204"/>
      <c r="I81" s="324">
        <f>I82+I83</f>
        <v>0</v>
      </c>
      <c r="J81" s="204"/>
    </row>
    <row r="82" spans="1:10" ht="12.75">
      <c r="A82" s="42"/>
      <c r="B82" s="35" t="s">
        <v>42</v>
      </c>
      <c r="C82" s="15"/>
      <c r="D82" s="15"/>
      <c r="E82" s="15"/>
      <c r="F82" s="15"/>
      <c r="G82" s="15"/>
      <c r="H82" s="204"/>
      <c r="I82" s="320">
        <f>-('HOJA DE TRABAJO'!P97+'HOJA DE TRABAJO'!P124)</f>
        <v>0</v>
      </c>
      <c r="J82" s="204"/>
    </row>
    <row r="83" spans="1:10" ht="12.75">
      <c r="A83" s="42"/>
      <c r="B83" s="35" t="s">
        <v>43</v>
      </c>
      <c r="C83" s="15"/>
      <c r="D83" s="15"/>
      <c r="E83" s="15"/>
      <c r="F83" s="15"/>
      <c r="G83" s="15"/>
      <c r="H83" s="204"/>
      <c r="I83" s="320">
        <f>-('HOJA DE TRABAJO'!P8+'HOJA DE TRABAJO'!P34)</f>
        <v>0</v>
      </c>
      <c r="J83" s="204"/>
    </row>
    <row r="84" spans="1:10" ht="12.75">
      <c r="A84" s="42" t="s">
        <v>55</v>
      </c>
      <c r="B84" s="15" t="s">
        <v>97</v>
      </c>
      <c r="C84" s="15"/>
      <c r="D84" s="15"/>
      <c r="E84" s="15"/>
      <c r="F84" s="15"/>
      <c r="G84" s="15"/>
      <c r="H84" s="204"/>
      <c r="I84" s="324">
        <f>I85+I86</f>
        <v>0</v>
      </c>
      <c r="J84" s="204"/>
    </row>
    <row r="85" spans="1:10" ht="12.75">
      <c r="A85" s="42"/>
      <c r="B85" s="35" t="s">
        <v>42</v>
      </c>
      <c r="C85" s="15"/>
      <c r="D85" s="15"/>
      <c r="E85" s="15"/>
      <c r="F85" s="15"/>
      <c r="G85" s="15"/>
      <c r="H85" s="204"/>
      <c r="I85" s="320">
        <f>-('HOJA DE TRABAJO'!P98+'HOJA DE TRABAJO'!P125)</f>
        <v>0</v>
      </c>
      <c r="J85" s="204"/>
    </row>
    <row r="86" spans="1:10" ht="12.75">
      <c r="A86" s="42"/>
      <c r="B86" s="35" t="s">
        <v>43</v>
      </c>
      <c r="C86" s="15"/>
      <c r="D86" s="15"/>
      <c r="E86" s="15"/>
      <c r="F86" s="15"/>
      <c r="G86" s="15"/>
      <c r="H86" s="204"/>
      <c r="I86" s="320">
        <f>-('HOJA DE TRABAJO'!P5)</f>
        <v>0</v>
      </c>
      <c r="J86" s="204"/>
    </row>
    <row r="87" spans="1:10" ht="12.75">
      <c r="A87" s="42" t="s">
        <v>57</v>
      </c>
      <c r="B87" s="15" t="s">
        <v>98</v>
      </c>
      <c r="C87" s="15"/>
      <c r="D87" s="15"/>
      <c r="E87" s="15"/>
      <c r="F87" s="15"/>
      <c r="G87" s="15"/>
      <c r="H87" s="204"/>
      <c r="I87" s="322">
        <f>I88+I89</f>
        <v>0</v>
      </c>
      <c r="J87" s="204"/>
    </row>
    <row r="88" spans="1:10" ht="12.75">
      <c r="A88" s="42"/>
      <c r="B88" s="35" t="s">
        <v>42</v>
      </c>
      <c r="C88" s="15"/>
      <c r="D88" s="15"/>
      <c r="E88" s="15"/>
      <c r="F88" s="15"/>
      <c r="G88" s="15"/>
      <c r="H88" s="204"/>
      <c r="I88" s="323">
        <f>-('HOJA DE TRABAJO'!P99+'HOJA DE TRABAJO'!P126)</f>
        <v>0</v>
      </c>
      <c r="J88" s="204"/>
    </row>
    <row r="89" spans="1:10" ht="12.75">
      <c r="A89" s="42"/>
      <c r="B89" s="35" t="s">
        <v>43</v>
      </c>
      <c r="C89" s="15"/>
      <c r="D89" s="15"/>
      <c r="E89" s="15"/>
      <c r="F89" s="15"/>
      <c r="G89" s="15"/>
      <c r="H89" s="204"/>
      <c r="I89" s="323">
        <f>-('HOJA DE TRABAJO'!P6)</f>
        <v>0</v>
      </c>
      <c r="J89" s="204"/>
    </row>
    <row r="90" spans="1:10" ht="12.75">
      <c r="A90" s="42" t="s">
        <v>60</v>
      </c>
      <c r="B90" s="15" t="s">
        <v>99</v>
      </c>
      <c r="C90" s="15"/>
      <c r="D90" s="15"/>
      <c r="E90" s="15"/>
      <c r="F90" s="15"/>
      <c r="G90" s="15"/>
      <c r="H90" s="204"/>
      <c r="I90" s="322">
        <f>I91+I92</f>
        <v>0</v>
      </c>
      <c r="J90" s="204"/>
    </row>
    <row r="91" spans="1:10" ht="12.75">
      <c r="A91" s="42"/>
      <c r="B91" s="35" t="s">
        <v>42</v>
      </c>
      <c r="C91" s="15"/>
      <c r="D91" s="15"/>
      <c r="E91" s="15"/>
      <c r="F91" s="15"/>
      <c r="G91" s="15"/>
      <c r="H91" s="204"/>
      <c r="I91" s="323">
        <f>-('HOJA DE TRABAJO'!P100+'HOJA DE TRABAJO'!P127)</f>
        <v>0</v>
      </c>
      <c r="J91" s="204"/>
    </row>
    <row r="92" spans="1:10" ht="12.75">
      <c r="A92" s="42"/>
      <c r="B92" s="35" t="s">
        <v>43</v>
      </c>
      <c r="C92" s="15"/>
      <c r="D92" s="15"/>
      <c r="E92" s="15"/>
      <c r="F92" s="15"/>
      <c r="G92" s="15"/>
      <c r="H92" s="204"/>
      <c r="I92" s="323">
        <f>-('HOJA DE TRABAJO'!P7)</f>
        <v>0</v>
      </c>
      <c r="J92" s="204"/>
    </row>
    <row r="93" spans="1:10" ht="12.75">
      <c r="A93" s="42" t="s">
        <v>61</v>
      </c>
      <c r="B93" s="20" t="s">
        <v>100</v>
      </c>
      <c r="C93" s="20"/>
      <c r="D93" s="20"/>
      <c r="E93" s="20"/>
      <c r="F93" s="20"/>
      <c r="G93" s="20"/>
      <c r="H93" s="204"/>
      <c r="I93" s="324">
        <f>I94+I95</f>
        <v>0</v>
      </c>
      <c r="J93" s="204"/>
    </row>
    <row r="94" spans="1:10" ht="12.75">
      <c r="A94" s="42"/>
      <c r="B94" s="35" t="s">
        <v>42</v>
      </c>
      <c r="C94" s="15"/>
      <c r="D94" s="15"/>
      <c r="E94" s="15"/>
      <c r="F94" s="15"/>
      <c r="G94" s="15"/>
      <c r="H94" s="204"/>
      <c r="I94" s="320">
        <f>-('HOJA DE TRABAJO'!P101+'HOJA DE TRABAJO'!P128)</f>
        <v>0</v>
      </c>
      <c r="J94" s="204"/>
    </row>
    <row r="95" spans="1:10" ht="12.75">
      <c r="A95" s="42"/>
      <c r="B95" s="35" t="s">
        <v>43</v>
      </c>
      <c r="C95" s="15"/>
      <c r="D95" s="15"/>
      <c r="E95" s="15"/>
      <c r="F95" s="15"/>
      <c r="G95" s="15"/>
      <c r="H95" s="204"/>
      <c r="I95" s="320">
        <f>-('HOJA DE TRABAJO'!P12+'HOJA DE TRABAJO'!P38)</f>
        <v>0</v>
      </c>
      <c r="J95" s="204"/>
    </row>
    <row r="96" spans="1:10" ht="12.75">
      <c r="A96" s="42" t="s">
        <v>63</v>
      </c>
      <c r="B96" s="15" t="s">
        <v>101</v>
      </c>
      <c r="C96" s="15"/>
      <c r="D96" s="15"/>
      <c r="E96" s="15"/>
      <c r="F96" s="15"/>
      <c r="G96" s="15"/>
      <c r="H96" s="204"/>
      <c r="I96" s="324">
        <f>I97+I98</f>
        <v>0</v>
      </c>
      <c r="J96" s="204"/>
    </row>
    <row r="97" spans="1:10" ht="12.75">
      <c r="A97" s="42"/>
      <c r="B97" s="35" t="s">
        <v>42</v>
      </c>
      <c r="C97" s="15"/>
      <c r="D97" s="15"/>
      <c r="E97" s="15"/>
      <c r="F97" s="15"/>
      <c r="G97" s="15"/>
      <c r="H97" s="204"/>
      <c r="I97" s="320">
        <f>-('HOJA DE TRABAJO'!P102+'HOJA DE TRABAJO'!P129)</f>
        <v>0</v>
      </c>
      <c r="J97" s="204"/>
    </row>
    <row r="98" spans="1:10" ht="12.75">
      <c r="A98" s="42"/>
      <c r="B98" s="35" t="s">
        <v>43</v>
      </c>
      <c r="C98" s="15"/>
      <c r="D98" s="15"/>
      <c r="E98" s="15"/>
      <c r="F98" s="15"/>
      <c r="G98" s="15"/>
      <c r="H98" s="204"/>
      <c r="I98" s="320">
        <f>-('HOJA DE TRABAJO'!P25)</f>
        <v>0</v>
      </c>
      <c r="J98" s="204"/>
    </row>
    <row r="99" spans="1:10" ht="12.75">
      <c r="A99" s="42" t="s">
        <v>65</v>
      </c>
      <c r="B99" s="20" t="s">
        <v>297</v>
      </c>
      <c r="C99" s="20"/>
      <c r="D99" s="20"/>
      <c r="E99" s="20"/>
      <c r="F99" s="20"/>
      <c r="G99" s="20"/>
      <c r="H99" s="206"/>
      <c r="I99" s="325">
        <f>-('HOJA DE TRABAJO'!P147)</f>
        <v>0</v>
      </c>
      <c r="J99" s="204"/>
    </row>
    <row r="100" spans="1:10" ht="12.75">
      <c r="A100" s="42" t="s">
        <v>66</v>
      </c>
      <c r="B100" s="20" t="s">
        <v>102</v>
      </c>
      <c r="C100" s="15"/>
      <c r="D100" s="15"/>
      <c r="E100" s="15"/>
      <c r="F100" s="15"/>
      <c r="G100" s="15"/>
      <c r="H100" s="206"/>
      <c r="I100" s="325">
        <f>-('HOJA DE TRABAJO'!P148)</f>
        <v>0</v>
      </c>
      <c r="J100" s="204"/>
    </row>
    <row r="101" spans="1:10" ht="12.75">
      <c r="A101" s="14"/>
      <c r="B101" s="35"/>
      <c r="C101" s="15"/>
      <c r="D101" s="15"/>
      <c r="E101" s="15"/>
      <c r="F101" s="15"/>
      <c r="G101" s="15"/>
      <c r="H101" s="204"/>
      <c r="I101" s="320"/>
      <c r="J101" s="106"/>
    </row>
    <row r="102" spans="1:10" ht="15.75">
      <c r="A102" s="25" t="s">
        <v>19</v>
      </c>
      <c r="B102" s="17"/>
      <c r="C102" s="15"/>
      <c r="D102" s="15"/>
      <c r="E102" s="15"/>
      <c r="F102" s="15"/>
      <c r="G102" s="15"/>
      <c r="H102" s="204"/>
      <c r="I102" s="319">
        <f>I104+I107+I110+I113+I116+I119+I122+I123</f>
        <v>0</v>
      </c>
      <c r="J102" s="204"/>
    </row>
    <row r="103" spans="1:10" ht="12.75">
      <c r="A103" s="25"/>
      <c r="B103" s="17"/>
      <c r="C103" s="15"/>
      <c r="D103" s="15"/>
      <c r="E103" s="15"/>
      <c r="F103" s="15"/>
      <c r="G103" s="15"/>
      <c r="H103" s="204"/>
      <c r="I103" s="320"/>
      <c r="J103" s="106"/>
    </row>
    <row r="104" spans="1:10" ht="12.75">
      <c r="A104" s="42" t="s">
        <v>53</v>
      </c>
      <c r="B104" s="15" t="s">
        <v>108</v>
      </c>
      <c r="C104" s="15"/>
      <c r="D104" s="15"/>
      <c r="E104" s="15"/>
      <c r="F104" s="15"/>
      <c r="G104" s="15"/>
      <c r="H104" s="204"/>
      <c r="I104" s="324">
        <f>I105+I106</f>
        <v>0</v>
      </c>
      <c r="J104" s="204"/>
    </row>
    <row r="105" spans="1:10" ht="12.75">
      <c r="A105" s="42"/>
      <c r="B105" s="35" t="s">
        <v>42</v>
      </c>
      <c r="C105" s="15"/>
      <c r="D105" s="15"/>
      <c r="E105" s="15"/>
      <c r="F105" s="15"/>
      <c r="G105" s="15"/>
      <c r="H105" s="204"/>
      <c r="I105" s="320">
        <f>'HOJA DE TRABAJO'!Q17+'HOJA DE TRABAJO'!Q44</f>
        <v>0</v>
      </c>
      <c r="J105" s="204"/>
    </row>
    <row r="106" spans="1:10" ht="12.75">
      <c r="A106" s="42"/>
      <c r="B106" s="35" t="s">
        <v>43</v>
      </c>
      <c r="C106" s="15"/>
      <c r="D106" s="15"/>
      <c r="E106" s="15"/>
      <c r="F106" s="15"/>
      <c r="G106" s="15"/>
      <c r="H106" s="204"/>
      <c r="I106" s="320">
        <f>'HOJA DE TRABAJO'!Q140</f>
        <v>0</v>
      </c>
      <c r="J106" s="204"/>
    </row>
    <row r="107" spans="1:10" ht="12.75">
      <c r="A107" s="42" t="s">
        <v>55</v>
      </c>
      <c r="B107" s="15" t="s">
        <v>107</v>
      </c>
      <c r="C107" s="15"/>
      <c r="D107" s="15"/>
      <c r="E107" s="15"/>
      <c r="F107" s="15"/>
      <c r="G107" s="15"/>
      <c r="H107" s="204"/>
      <c r="I107" s="324">
        <f>I108+I109</f>
        <v>0</v>
      </c>
      <c r="J107" s="204"/>
    </row>
    <row r="108" spans="1:10" ht="12.75">
      <c r="A108" s="42"/>
      <c r="B108" s="35" t="s">
        <v>42</v>
      </c>
      <c r="C108" s="15"/>
      <c r="D108" s="15"/>
      <c r="E108" s="15"/>
      <c r="F108" s="15"/>
      <c r="G108" s="15"/>
      <c r="H108" s="204"/>
      <c r="I108" s="320">
        <f>'HOJA DE TRABAJO'!Q18+'HOJA DE TRABAJO'!Q45</f>
        <v>0</v>
      </c>
      <c r="J108" s="204"/>
    </row>
    <row r="109" spans="1:10" ht="12.75">
      <c r="A109" s="42"/>
      <c r="B109" s="35" t="s">
        <v>43</v>
      </c>
      <c r="C109" s="15"/>
      <c r="D109" s="15"/>
      <c r="E109" s="15"/>
      <c r="F109" s="15"/>
      <c r="G109" s="15"/>
      <c r="H109" s="204"/>
      <c r="I109" s="320">
        <f>'HOJA DE TRABAJO'!Q141</f>
        <v>0</v>
      </c>
      <c r="J109" s="204"/>
    </row>
    <row r="110" spans="1:10" ht="12.75">
      <c r="A110" s="42" t="s">
        <v>57</v>
      </c>
      <c r="B110" s="15" t="s">
        <v>103</v>
      </c>
      <c r="C110" s="15"/>
      <c r="D110" s="15"/>
      <c r="E110" s="15"/>
      <c r="F110" s="15"/>
      <c r="G110" s="15"/>
      <c r="H110" s="204"/>
      <c r="I110" s="324">
        <f>I111+I112</f>
        <v>0</v>
      </c>
      <c r="J110" s="204"/>
    </row>
    <row r="111" spans="1:10" ht="12.75">
      <c r="A111" s="42"/>
      <c r="B111" s="35" t="s">
        <v>42</v>
      </c>
      <c r="C111" s="15"/>
      <c r="D111" s="15"/>
      <c r="E111" s="15"/>
      <c r="F111" s="15"/>
      <c r="G111" s="15"/>
      <c r="H111" s="204"/>
      <c r="I111" s="327">
        <f>'HOJA DE TRABAJO'!Q19+'HOJA DE TRABAJO'!Q46</f>
        <v>0</v>
      </c>
      <c r="J111" s="204"/>
    </row>
    <row r="112" spans="1:10" ht="12.75">
      <c r="A112" s="42"/>
      <c r="B112" s="35" t="s">
        <v>43</v>
      </c>
      <c r="C112" s="15"/>
      <c r="D112" s="15"/>
      <c r="E112" s="15"/>
      <c r="F112" s="15"/>
      <c r="G112" s="15"/>
      <c r="H112" s="204"/>
      <c r="I112" s="320">
        <f>'HOJA DE TRABAJO'!Q142</f>
        <v>0</v>
      </c>
      <c r="J112" s="204"/>
    </row>
    <row r="113" spans="1:10" ht="12.75">
      <c r="A113" s="42" t="s">
        <v>60</v>
      </c>
      <c r="B113" s="15" t="s">
        <v>104</v>
      </c>
      <c r="C113" s="15"/>
      <c r="D113" s="15"/>
      <c r="E113" s="15"/>
      <c r="F113" s="15"/>
      <c r="G113" s="15"/>
      <c r="H113" s="204"/>
      <c r="I113" s="324">
        <f>I114+I115</f>
        <v>0</v>
      </c>
      <c r="J113" s="204"/>
    </row>
    <row r="114" spans="1:10" ht="12.75">
      <c r="A114" s="42"/>
      <c r="B114" s="35" t="s">
        <v>42</v>
      </c>
      <c r="C114" s="15"/>
      <c r="D114" s="15"/>
      <c r="E114" s="15"/>
      <c r="F114" s="15"/>
      <c r="G114" s="15"/>
      <c r="H114" s="204"/>
      <c r="I114" s="327">
        <f>'HOJA DE TRABAJO'!Q20+'HOJA DE TRABAJO'!Q47</f>
        <v>0</v>
      </c>
      <c r="J114" s="204"/>
    </row>
    <row r="115" spans="1:10" ht="12.75">
      <c r="A115" s="42"/>
      <c r="B115" s="35" t="s">
        <v>43</v>
      </c>
      <c r="C115" s="15"/>
      <c r="D115" s="15"/>
      <c r="E115" s="15"/>
      <c r="F115" s="15"/>
      <c r="G115" s="15"/>
      <c r="H115" s="204"/>
      <c r="I115" s="327">
        <f>'HOJA DE TRABAJO'!Q143</f>
        <v>0</v>
      </c>
      <c r="J115" s="204"/>
    </row>
    <row r="116" spans="1:10" ht="12.75">
      <c r="A116" s="42" t="s">
        <v>61</v>
      </c>
      <c r="B116" s="20" t="s">
        <v>105</v>
      </c>
      <c r="C116" s="20"/>
      <c r="D116" s="20"/>
      <c r="E116" s="20"/>
      <c r="F116" s="20"/>
      <c r="G116" s="20"/>
      <c r="H116" s="204"/>
      <c r="I116" s="324">
        <f>I117+I118</f>
        <v>0</v>
      </c>
      <c r="J116" s="204"/>
    </row>
    <row r="117" spans="1:10" ht="12.75">
      <c r="A117" s="42"/>
      <c r="B117" s="35" t="s">
        <v>42</v>
      </c>
      <c r="C117" s="20"/>
      <c r="D117" s="20"/>
      <c r="E117" s="20"/>
      <c r="F117" s="20"/>
      <c r="G117" s="20"/>
      <c r="H117" s="204"/>
      <c r="I117" s="327">
        <f>'HOJA DE TRABAJO'!Q21+'HOJA DE TRABAJO'!Q48</f>
        <v>0</v>
      </c>
      <c r="J117" s="204"/>
    </row>
    <row r="118" spans="1:10" ht="12.75">
      <c r="A118" s="42"/>
      <c r="B118" s="35" t="s">
        <v>43</v>
      </c>
      <c r="C118" s="20"/>
      <c r="D118" s="20"/>
      <c r="E118" s="20"/>
      <c r="F118" s="20"/>
      <c r="G118" s="20"/>
      <c r="H118" s="204"/>
      <c r="I118" s="327">
        <f>'HOJA DE TRABAJO'!Q144</f>
        <v>0</v>
      </c>
      <c r="J118" s="204"/>
    </row>
    <row r="119" spans="1:10" ht="12.75">
      <c r="A119" s="42" t="s">
        <v>63</v>
      </c>
      <c r="B119" s="15" t="s">
        <v>109</v>
      </c>
      <c r="C119" s="15"/>
      <c r="D119" s="15"/>
      <c r="E119" s="15"/>
      <c r="F119" s="15"/>
      <c r="G119" s="15"/>
      <c r="H119" s="204"/>
      <c r="I119" s="324">
        <f>I120+I121</f>
        <v>0</v>
      </c>
      <c r="J119" s="204"/>
    </row>
    <row r="120" spans="1:10" ht="12.75">
      <c r="A120" s="42"/>
      <c r="B120" s="35" t="s">
        <v>42</v>
      </c>
      <c r="C120" s="15"/>
      <c r="D120" s="15"/>
      <c r="E120" s="15"/>
      <c r="F120" s="15"/>
      <c r="G120" s="15"/>
      <c r="H120" s="204"/>
      <c r="I120" s="327">
        <f>'HOJA DE TRABAJO'!Q22+'HOJA DE TRABAJO'!Q49</f>
        <v>0</v>
      </c>
      <c r="J120" s="204"/>
    </row>
    <row r="121" spans="1:10" ht="12.75">
      <c r="A121" s="42"/>
      <c r="B121" s="35" t="s">
        <v>43</v>
      </c>
      <c r="C121" s="15"/>
      <c r="D121" s="15"/>
      <c r="E121" s="15"/>
      <c r="F121" s="15"/>
      <c r="G121" s="15"/>
      <c r="H121" s="204"/>
      <c r="I121" s="327">
        <f>'HOJA DE TRABAJO'!Q145</f>
        <v>0</v>
      </c>
      <c r="J121" s="204"/>
    </row>
    <row r="122" spans="1:10" ht="12.75">
      <c r="A122" s="42" t="s">
        <v>65</v>
      </c>
      <c r="B122" s="114" t="s">
        <v>301</v>
      </c>
      <c r="C122" s="20"/>
      <c r="D122" s="20"/>
      <c r="E122" s="20"/>
      <c r="F122" s="20"/>
      <c r="G122" s="20"/>
      <c r="H122" s="206"/>
      <c r="I122" s="325">
        <f>'HOJA DE TRABAJO'!Q147</f>
        <v>0</v>
      </c>
      <c r="J122" s="204"/>
    </row>
    <row r="123" spans="1:10" ht="12.75">
      <c r="A123" s="42" t="s">
        <v>66</v>
      </c>
      <c r="B123" s="20" t="s">
        <v>106</v>
      </c>
      <c r="C123" s="20"/>
      <c r="D123" s="20"/>
      <c r="E123" s="20"/>
      <c r="F123" s="20"/>
      <c r="G123" s="20"/>
      <c r="H123" s="206"/>
      <c r="I123" s="325">
        <f>'HOJA DE TRABAJO'!Q148</f>
        <v>0</v>
      </c>
      <c r="J123" s="204"/>
    </row>
    <row r="124" spans="1:10" ht="12.75">
      <c r="A124" s="14"/>
      <c r="B124" s="19"/>
      <c r="C124" s="20"/>
      <c r="D124" s="20"/>
      <c r="E124" s="20"/>
      <c r="F124" s="20"/>
      <c r="G124" s="20"/>
      <c r="H124" s="206"/>
      <c r="I124" s="326"/>
      <c r="J124" s="106"/>
    </row>
    <row r="125" spans="1:10" ht="15.75">
      <c r="A125" s="36" t="s">
        <v>28</v>
      </c>
      <c r="B125" s="37"/>
      <c r="C125" s="37"/>
      <c r="D125" s="37"/>
      <c r="E125" s="37"/>
      <c r="F125" s="37"/>
      <c r="G125" s="37"/>
      <c r="H125" s="227"/>
      <c r="I125" s="329">
        <f>I102+I79</f>
        <v>0</v>
      </c>
      <c r="J125" s="204"/>
    </row>
    <row r="126" spans="1:10" ht="12.75">
      <c r="A126" s="14"/>
      <c r="B126" s="15"/>
      <c r="C126" s="15"/>
      <c r="D126" s="15"/>
      <c r="E126" s="15"/>
      <c r="F126" s="15"/>
      <c r="G126" s="15"/>
      <c r="H126" s="204"/>
      <c r="I126" s="320"/>
      <c r="J126" s="106"/>
    </row>
    <row r="127" spans="1:10" ht="12.75">
      <c r="A127" s="30" t="s">
        <v>32</v>
      </c>
      <c r="B127" s="32"/>
      <c r="C127" s="32"/>
      <c r="D127" s="32"/>
      <c r="E127" s="32"/>
      <c r="F127" s="32"/>
      <c r="G127" s="32"/>
      <c r="H127" s="229"/>
      <c r="I127" s="331"/>
      <c r="J127" s="106"/>
    </row>
    <row r="128" spans="1:10" ht="14.25" customHeight="1">
      <c r="A128" s="24"/>
      <c r="B128" s="15"/>
      <c r="C128" s="15"/>
      <c r="D128" s="15"/>
      <c r="E128" s="15"/>
      <c r="F128" s="15"/>
      <c r="G128" s="15"/>
      <c r="H128" s="204"/>
      <c r="I128" s="320"/>
      <c r="J128" s="106"/>
    </row>
    <row r="129" spans="1:10" ht="15.75">
      <c r="A129" s="25" t="s">
        <v>20</v>
      </c>
      <c r="B129" s="15"/>
      <c r="C129" s="15"/>
      <c r="D129" s="15"/>
      <c r="E129" s="15"/>
      <c r="F129" s="15"/>
      <c r="G129" s="15"/>
      <c r="H129" s="204"/>
      <c r="I129" s="321">
        <f>I131+I132+I133+I134+I135+I136</f>
        <v>0</v>
      </c>
      <c r="J129" s="204"/>
    </row>
    <row r="130" spans="1:10" ht="12.75">
      <c r="A130" s="25"/>
      <c r="B130" s="15"/>
      <c r="C130" s="15"/>
      <c r="D130" s="15"/>
      <c r="E130" s="15"/>
      <c r="F130" s="15"/>
      <c r="G130" s="15"/>
      <c r="H130" s="204"/>
      <c r="I130" s="320"/>
      <c r="J130" s="106"/>
    </row>
    <row r="131" spans="1:10" ht="12.75">
      <c r="A131" s="45" t="s">
        <v>53</v>
      </c>
      <c r="B131" s="41" t="s">
        <v>110</v>
      </c>
      <c r="C131" s="41"/>
      <c r="D131" s="41"/>
      <c r="E131" s="41"/>
      <c r="F131" s="15"/>
      <c r="G131" s="15"/>
      <c r="H131" s="204"/>
      <c r="I131" s="324">
        <f>'HOJA DE TRABAJO'!S57+'HOJA DE TRABAJO'!S58+'HOJA DE TRABAJO'!S59</f>
        <v>0</v>
      </c>
      <c r="J131" s="204"/>
    </row>
    <row r="132" spans="1:10" ht="12.75">
      <c r="A132" s="45" t="s">
        <v>55</v>
      </c>
      <c r="B132" s="41" t="s">
        <v>113</v>
      </c>
      <c r="C132" s="41"/>
      <c r="D132" s="41"/>
      <c r="E132" s="41"/>
      <c r="F132" s="15"/>
      <c r="G132" s="15"/>
      <c r="H132" s="204"/>
      <c r="I132" s="324">
        <f>-('HOJA DE TRABAJO'!R57+'HOJA DE TRABAJO'!R58+'HOJA DE TRABAJO'!R59)</f>
        <v>0</v>
      </c>
      <c r="J132" s="204"/>
    </row>
    <row r="133" spans="1:10" ht="12.75">
      <c r="A133" s="45" t="s">
        <v>57</v>
      </c>
      <c r="B133" s="41" t="s">
        <v>114</v>
      </c>
      <c r="C133" s="41"/>
      <c r="D133" s="41"/>
      <c r="E133" s="41"/>
      <c r="F133" s="15"/>
      <c r="G133" s="15"/>
      <c r="H133" s="204"/>
      <c r="I133" s="324">
        <f>-('HOJA DE TRABAJO'!R60)</f>
        <v>0</v>
      </c>
      <c r="J133" s="204"/>
    </row>
    <row r="134" spans="1:10" ht="12.75">
      <c r="A134" s="45" t="s">
        <v>60</v>
      </c>
      <c r="B134" s="41" t="s">
        <v>111</v>
      </c>
      <c r="C134" s="41"/>
      <c r="D134" s="41"/>
      <c r="E134" s="41"/>
      <c r="F134" s="15"/>
      <c r="G134" s="15"/>
      <c r="H134" s="204"/>
      <c r="I134" s="324">
        <f>'HOJA DE TRABAJO'!S60</f>
        <v>0</v>
      </c>
      <c r="J134" s="204"/>
    </row>
    <row r="135" spans="1:10" ht="12.75">
      <c r="A135" s="45" t="s">
        <v>61</v>
      </c>
      <c r="B135" s="41" t="s">
        <v>112</v>
      </c>
      <c r="C135" s="41"/>
      <c r="D135" s="41"/>
      <c r="E135" s="41"/>
      <c r="F135" s="15"/>
      <c r="G135" s="15"/>
      <c r="H135" s="204"/>
      <c r="I135" s="324">
        <f>'HOJA DE TRABAJO'!S78</f>
        <v>0</v>
      </c>
      <c r="J135" s="204"/>
    </row>
    <row r="136" spans="1:10" ht="12.75">
      <c r="A136" s="42" t="s">
        <v>63</v>
      </c>
      <c r="B136" s="41" t="s">
        <v>391</v>
      </c>
      <c r="C136" s="41"/>
      <c r="D136" s="41"/>
      <c r="E136" s="41"/>
      <c r="F136" s="41"/>
      <c r="G136" s="41"/>
      <c r="H136" s="204"/>
      <c r="I136" s="322">
        <f>I137+I138</f>
        <v>0</v>
      </c>
      <c r="J136" s="204"/>
    </row>
    <row r="137" spans="1:10" ht="12.75">
      <c r="A137" s="42"/>
      <c r="B137" s="35" t="s">
        <v>385</v>
      </c>
      <c r="C137" s="41"/>
      <c r="D137" s="41"/>
      <c r="E137" s="41"/>
      <c r="F137" s="41"/>
      <c r="G137" s="41"/>
      <c r="H137" s="204"/>
      <c r="I137" s="332">
        <f>'HOJA DE TRABAJO'!S62+'HOJA DE TRABAJO'!S76</f>
        <v>0</v>
      </c>
      <c r="J137" s="204"/>
    </row>
    <row r="138" spans="1:10" ht="12.75">
      <c r="A138" s="42"/>
      <c r="B138" s="35" t="s">
        <v>386</v>
      </c>
      <c r="C138" s="15"/>
      <c r="D138" s="15"/>
      <c r="E138" s="15"/>
      <c r="F138" s="15"/>
      <c r="G138" s="15"/>
      <c r="H138" s="204"/>
      <c r="I138" s="320">
        <f>-('HOJA DE TRABAJO'!R62+'HOJA DE TRABAJO'!R76)</f>
        <v>0</v>
      </c>
      <c r="J138" s="204"/>
    </row>
    <row r="139" spans="1:10" ht="12.75">
      <c r="A139" s="42"/>
      <c r="B139" s="35"/>
      <c r="C139" s="15"/>
      <c r="D139" s="15"/>
      <c r="E139" s="15"/>
      <c r="F139" s="15"/>
      <c r="G139" s="15"/>
      <c r="H139" s="204"/>
      <c r="I139" s="320"/>
      <c r="J139" s="106"/>
    </row>
    <row r="140" spans="1:10" ht="15.75">
      <c r="A140" s="25" t="s">
        <v>21</v>
      </c>
      <c r="B140" s="19"/>
      <c r="C140" s="15"/>
      <c r="D140" s="15"/>
      <c r="E140" s="15"/>
      <c r="F140" s="15"/>
      <c r="G140" s="15"/>
      <c r="H140" s="204"/>
      <c r="I140" s="319">
        <f>I144+I145+I146+I147+I151+I152+I153+I154</f>
        <v>0</v>
      </c>
      <c r="J140" s="204"/>
    </row>
    <row r="141" spans="1:10" ht="15.75" customHeight="1">
      <c r="A141" s="14"/>
      <c r="B141" s="19"/>
      <c r="C141" s="15"/>
      <c r="D141" s="15"/>
      <c r="E141" s="15"/>
      <c r="F141" s="15"/>
      <c r="G141" s="15"/>
      <c r="H141" s="204"/>
      <c r="I141" s="320"/>
      <c r="J141" s="106"/>
    </row>
    <row r="142" spans="1:10" ht="12.75">
      <c r="A142" s="18" t="s">
        <v>119</v>
      </c>
      <c r="B142" s="20" t="s">
        <v>23</v>
      </c>
      <c r="C142" s="15"/>
      <c r="D142" s="15"/>
      <c r="E142" s="15"/>
      <c r="F142" s="15"/>
      <c r="G142" s="15"/>
      <c r="H142" s="204"/>
      <c r="I142" s="320"/>
      <c r="J142" s="106"/>
    </row>
    <row r="143" spans="1:10" ht="15" customHeight="1">
      <c r="A143" s="14"/>
      <c r="B143" s="20"/>
      <c r="C143" s="15"/>
      <c r="D143" s="15"/>
      <c r="E143" s="15"/>
      <c r="F143" s="15"/>
      <c r="G143" s="15"/>
      <c r="H143" s="204"/>
      <c r="I143" s="320"/>
      <c r="J143" s="106"/>
    </row>
    <row r="144" spans="1:10" ht="12.75">
      <c r="A144" s="42" t="s">
        <v>115</v>
      </c>
      <c r="B144" s="20" t="s">
        <v>121</v>
      </c>
      <c r="C144" s="20"/>
      <c r="D144" s="20"/>
      <c r="E144" s="20"/>
      <c r="F144" s="15"/>
      <c r="G144" s="15"/>
      <c r="H144" s="204"/>
      <c r="I144" s="324">
        <f>'HOJA DE TRABAJO'!S85+'HOJA DE TRABAJO'!S112</f>
        <v>0</v>
      </c>
      <c r="J144" s="204"/>
    </row>
    <row r="145" spans="1:10" ht="12.75">
      <c r="A145" s="42" t="s">
        <v>116</v>
      </c>
      <c r="B145" s="20" t="s">
        <v>122</v>
      </c>
      <c r="C145" s="20"/>
      <c r="D145" s="20"/>
      <c r="E145" s="20"/>
      <c r="F145" s="15"/>
      <c r="G145" s="15"/>
      <c r="H145" s="204"/>
      <c r="I145" s="324">
        <f>'HOJA DE TRABAJO'!S86+'HOJA DE TRABAJO'!S113</f>
        <v>0</v>
      </c>
      <c r="J145" s="204"/>
    </row>
    <row r="146" spans="1:10" ht="12.75">
      <c r="A146" s="42" t="s">
        <v>117</v>
      </c>
      <c r="B146" s="20" t="s">
        <v>123</v>
      </c>
      <c r="C146" s="15"/>
      <c r="D146" s="15"/>
      <c r="E146" s="15"/>
      <c r="F146" s="15"/>
      <c r="G146" s="15"/>
      <c r="H146" s="204"/>
      <c r="I146" s="324">
        <f>'HOJA DE TRABAJO'!S92+'HOJA DE TRABAJO'!S119</f>
        <v>0</v>
      </c>
      <c r="J146" s="204"/>
    </row>
    <row r="147" spans="1:10" ht="12.75">
      <c r="A147" s="42" t="s">
        <v>118</v>
      </c>
      <c r="B147" s="20" t="s">
        <v>124</v>
      </c>
      <c r="C147" s="20"/>
      <c r="D147" s="20"/>
      <c r="E147" s="20"/>
      <c r="F147" s="15"/>
      <c r="G147" s="15"/>
      <c r="H147" s="204"/>
      <c r="I147" s="304">
        <f>'HOJA DE TRABAJO'!S88+'HOJA DE TRABAJO'!S106+'HOJA DE TRABAJO'!S115</f>
        <v>0</v>
      </c>
      <c r="J147" s="204"/>
    </row>
    <row r="148" spans="1:10" ht="12" customHeight="1">
      <c r="A148" s="14"/>
      <c r="B148" s="19"/>
      <c r="C148" s="15"/>
      <c r="D148" s="15"/>
      <c r="E148" s="15"/>
      <c r="F148" s="15"/>
      <c r="G148" s="15"/>
      <c r="H148" s="204"/>
      <c r="I148" s="320"/>
      <c r="J148" s="106"/>
    </row>
    <row r="149" spans="1:10" ht="12.75">
      <c r="A149" s="18" t="s">
        <v>120</v>
      </c>
      <c r="B149" s="20" t="s">
        <v>24</v>
      </c>
      <c r="C149" s="15"/>
      <c r="D149" s="15"/>
      <c r="E149" s="15"/>
      <c r="F149" s="15"/>
      <c r="G149" s="15"/>
      <c r="H149" s="204"/>
      <c r="I149" s="320"/>
      <c r="J149" s="106"/>
    </row>
    <row r="150" spans="1:10" ht="15.75" customHeight="1">
      <c r="A150" s="14"/>
      <c r="B150" s="20"/>
      <c r="C150" s="15"/>
      <c r="D150" s="15"/>
      <c r="E150" s="15"/>
      <c r="F150" s="15"/>
      <c r="G150" s="15"/>
      <c r="H150" s="204"/>
      <c r="I150" s="320"/>
      <c r="J150" s="106"/>
    </row>
    <row r="151" spans="1:10" ht="12.75">
      <c r="A151" s="42" t="s">
        <v>115</v>
      </c>
      <c r="B151" s="20" t="s">
        <v>125</v>
      </c>
      <c r="C151" s="15"/>
      <c r="D151" s="15"/>
      <c r="E151" s="15"/>
      <c r="F151" s="15"/>
      <c r="G151" s="15"/>
      <c r="H151" s="204"/>
      <c r="I151" s="324">
        <f>-('HOJA DE TRABAJO'!R85+'HOJA DE TRABAJO'!R112)</f>
        <v>0</v>
      </c>
      <c r="J151" s="204"/>
    </row>
    <row r="152" spans="1:10" ht="12.75">
      <c r="A152" s="42" t="s">
        <v>116</v>
      </c>
      <c r="B152" s="15" t="s">
        <v>126</v>
      </c>
      <c r="C152" s="15"/>
      <c r="D152" s="15"/>
      <c r="E152" s="15"/>
      <c r="F152" s="15"/>
      <c r="G152" s="15"/>
      <c r="H152" s="204"/>
      <c r="I152" s="324">
        <f>-('HOJA DE TRABAJO'!R86+'HOJA DE TRABAJO'!R113)</f>
        <v>0</v>
      </c>
      <c r="J152" s="204"/>
    </row>
    <row r="153" spans="1:10" ht="12.75">
      <c r="A153" s="42" t="s">
        <v>117</v>
      </c>
      <c r="B153" s="20" t="s">
        <v>127</v>
      </c>
      <c r="C153" s="15"/>
      <c r="D153" s="15"/>
      <c r="E153" s="15"/>
      <c r="F153" s="15"/>
      <c r="G153" s="15"/>
      <c r="H153" s="204"/>
      <c r="I153" s="324">
        <f>-('HOJA DE TRABAJO'!R92+'HOJA DE TRABAJO'!R119)</f>
        <v>0</v>
      </c>
      <c r="J153" s="204"/>
    </row>
    <row r="154" spans="1:10" ht="12.75">
      <c r="A154" s="42" t="s">
        <v>118</v>
      </c>
      <c r="B154" s="20" t="s">
        <v>128</v>
      </c>
      <c r="C154" s="15"/>
      <c r="D154" s="15"/>
      <c r="E154" s="15"/>
      <c r="F154" s="15"/>
      <c r="G154" s="15"/>
      <c r="H154" s="204"/>
      <c r="I154" s="324">
        <f>-('HOJA DE TRABAJO'!R87+'HOJA DE TRABAJO'!R88+'HOJA DE TRABAJO'!R106+'HOJA DE TRABAJO'!R114+'HOJA DE TRABAJO'!R115)</f>
        <v>0</v>
      </c>
      <c r="J154" s="204"/>
    </row>
    <row r="155" spans="1:10" ht="12.75">
      <c r="A155" s="14"/>
      <c r="B155" s="20"/>
      <c r="C155" s="15"/>
      <c r="D155" s="15"/>
      <c r="E155" s="15"/>
      <c r="F155" s="15"/>
      <c r="G155" s="15"/>
      <c r="H155" s="204"/>
      <c r="I155" s="320"/>
      <c r="J155" s="106"/>
    </row>
    <row r="156" spans="1:10" ht="15.75">
      <c r="A156" s="25" t="s">
        <v>22</v>
      </c>
      <c r="B156" s="20"/>
      <c r="C156" s="15"/>
      <c r="D156" s="15"/>
      <c r="E156" s="15"/>
      <c r="F156" s="15"/>
      <c r="G156" s="15"/>
      <c r="H156" s="204"/>
      <c r="I156" s="319">
        <f>I159+I160+I161</f>
        <v>0</v>
      </c>
      <c r="J156" s="204"/>
    </row>
    <row r="157" spans="1:10" ht="15.75">
      <c r="A157" s="25"/>
      <c r="B157" s="20"/>
      <c r="C157" s="15"/>
      <c r="D157" s="15"/>
      <c r="E157" s="15"/>
      <c r="F157" s="15"/>
      <c r="G157" s="15"/>
      <c r="H157" s="204"/>
      <c r="I157" s="319"/>
      <c r="J157" s="106"/>
    </row>
    <row r="158" spans="1:10" ht="12.75">
      <c r="A158" s="14" t="s">
        <v>387</v>
      </c>
      <c r="B158" s="20" t="s">
        <v>388</v>
      </c>
      <c r="C158" s="15"/>
      <c r="D158" s="15"/>
      <c r="E158" s="15"/>
      <c r="F158" s="15"/>
      <c r="G158" s="15"/>
      <c r="H158" s="204"/>
      <c r="I158" s="324">
        <f>I159+I160</f>
        <v>0</v>
      </c>
      <c r="J158" s="204"/>
    </row>
    <row r="159" spans="1:10" ht="12.75">
      <c r="A159" s="14" t="s">
        <v>129</v>
      </c>
      <c r="B159" s="20" t="s">
        <v>133</v>
      </c>
      <c r="C159" s="15"/>
      <c r="D159" s="15"/>
      <c r="E159" s="15"/>
      <c r="F159" s="15"/>
      <c r="G159" s="15"/>
      <c r="H159" s="204"/>
      <c r="I159" s="327">
        <f>-('HOJA DE TRABAJO'!R138)</f>
        <v>0</v>
      </c>
      <c r="J159" s="204"/>
    </row>
    <row r="160" spans="1:10" ht="12.75">
      <c r="A160" s="14" t="s">
        <v>130</v>
      </c>
      <c r="B160" s="20" t="s">
        <v>132</v>
      </c>
      <c r="C160" s="15"/>
      <c r="D160" s="15"/>
      <c r="E160" s="15"/>
      <c r="F160" s="15"/>
      <c r="G160" s="15"/>
      <c r="H160" s="204"/>
      <c r="I160" s="327">
        <f>-('HOJA DE TRABAJO'!R75)</f>
        <v>0</v>
      </c>
      <c r="J160" s="204"/>
    </row>
    <row r="161" spans="1:10" ht="12.75">
      <c r="A161" s="14" t="s">
        <v>55</v>
      </c>
      <c r="B161" s="20" t="s">
        <v>131</v>
      </c>
      <c r="C161" s="20"/>
      <c r="D161" s="20"/>
      <c r="E161" s="20"/>
      <c r="F161" s="20"/>
      <c r="G161" s="20"/>
      <c r="H161" s="206"/>
      <c r="I161" s="325">
        <f>-('HOJA DE TRABAJO'!R151)</f>
        <v>0</v>
      </c>
      <c r="J161" s="204"/>
    </row>
    <row r="162" spans="1:10" ht="12.75">
      <c r="A162" s="14"/>
      <c r="B162" s="19"/>
      <c r="C162" s="15"/>
      <c r="D162" s="15"/>
      <c r="E162" s="15"/>
      <c r="F162" s="15"/>
      <c r="G162" s="15"/>
      <c r="H162" s="204"/>
      <c r="I162" s="320"/>
      <c r="J162" s="106"/>
    </row>
    <row r="163" spans="1:10" ht="16.5" thickBot="1">
      <c r="A163" s="157" t="s">
        <v>29</v>
      </c>
      <c r="B163" s="158"/>
      <c r="C163" s="158"/>
      <c r="D163" s="158"/>
      <c r="E163" s="158"/>
      <c r="F163" s="158"/>
      <c r="G163" s="158"/>
      <c r="H163" s="230"/>
      <c r="I163" s="333">
        <f>I129+I140+I156</f>
        <v>0</v>
      </c>
      <c r="J163" s="204"/>
    </row>
    <row r="164" spans="1:10" ht="12.75">
      <c r="A164" s="14"/>
      <c r="B164" s="20"/>
      <c r="C164" s="15"/>
      <c r="D164" s="15"/>
      <c r="E164" s="15"/>
      <c r="F164" s="15"/>
      <c r="G164" s="15"/>
      <c r="H164" s="204"/>
      <c r="I164" s="320"/>
      <c r="J164" s="106"/>
    </row>
    <row r="165" spans="1:10" ht="12.75">
      <c r="A165" s="27" t="s">
        <v>30</v>
      </c>
      <c r="B165" s="28"/>
      <c r="C165" s="28"/>
      <c r="D165" s="28"/>
      <c r="E165" s="28"/>
      <c r="F165" s="28"/>
      <c r="G165" s="28"/>
      <c r="H165" s="213"/>
      <c r="I165" s="334">
        <f>('HOJA DE TRABAJO'!M152)</f>
        <v>0</v>
      </c>
      <c r="J165" s="204"/>
    </row>
    <row r="166" spans="1:10" ht="18">
      <c r="A166" s="30" t="s">
        <v>31</v>
      </c>
      <c r="B166" s="31"/>
      <c r="C166" s="31"/>
      <c r="D166" s="31"/>
      <c r="E166" s="31"/>
      <c r="F166" s="31"/>
      <c r="G166" s="31"/>
      <c r="H166" s="228"/>
      <c r="I166" s="335">
        <f>I75+I125+I163+I165</f>
        <v>0</v>
      </c>
      <c r="J166" s="204"/>
    </row>
    <row r="167" spans="1:10" ht="12.75">
      <c r="A167" s="25"/>
      <c r="B167" s="15"/>
      <c r="C167" s="15"/>
      <c r="D167" s="15"/>
      <c r="E167" s="15"/>
      <c r="F167" s="15"/>
      <c r="G167" s="15"/>
      <c r="H167" s="204"/>
      <c r="I167" s="320"/>
      <c r="J167" s="106"/>
    </row>
    <row r="168" spans="1:10" ht="12.75">
      <c r="A168" s="14" t="s">
        <v>25</v>
      </c>
      <c r="B168" s="15"/>
      <c r="C168" s="15"/>
      <c r="D168" s="15"/>
      <c r="E168" s="15"/>
      <c r="F168" s="15"/>
      <c r="G168" s="15"/>
      <c r="H168" s="204"/>
      <c r="I168" s="320">
        <f>'HOJA DE TRABAJO'!G51</f>
        <v>0</v>
      </c>
      <c r="J168" s="204"/>
    </row>
    <row r="169" spans="1:10" ht="12.75">
      <c r="A169" s="14"/>
      <c r="B169" s="15"/>
      <c r="C169" s="15"/>
      <c r="D169" s="15"/>
      <c r="E169" s="15"/>
      <c r="F169" s="15"/>
      <c r="G169" s="15"/>
      <c r="H169" s="204"/>
      <c r="I169" s="320"/>
      <c r="J169" s="106"/>
    </row>
    <row r="170" spans="1:10" ht="12.75">
      <c r="A170" s="14" t="s">
        <v>26</v>
      </c>
      <c r="B170" s="15"/>
      <c r="C170" s="15"/>
      <c r="D170" s="15"/>
      <c r="E170" s="15"/>
      <c r="F170" s="15"/>
      <c r="G170" s="15"/>
      <c r="H170" s="204"/>
      <c r="I170" s="320">
        <f>'HOJA DE TRABAJO'!F51</f>
        <v>0</v>
      </c>
      <c r="J170" s="204"/>
    </row>
    <row r="171" spans="1:10" ht="18.75" thickBot="1">
      <c r="A171" s="21"/>
      <c r="B171" s="22"/>
      <c r="C171" s="22"/>
      <c r="D171" s="22"/>
      <c r="E171" s="22"/>
      <c r="F171" s="22"/>
      <c r="G171" s="22"/>
      <c r="H171" s="216"/>
      <c r="I171" s="23"/>
      <c r="J171" s="110"/>
    </row>
  </sheetData>
  <sheetProtection password="AB15" sheet="1" objects="1" scenarios="1"/>
  <printOptions/>
  <pageMargins left="0.75" right="0.75" top="0.18" bottom="0.11" header="0" footer="0.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171"/>
  <sheetViews>
    <sheetView zoomScalePageLayoutView="0" workbookViewId="0" topLeftCell="A1">
      <selection activeCell="I131" sqref="I131"/>
    </sheetView>
  </sheetViews>
  <sheetFormatPr defaultColWidth="11.421875" defaultRowHeight="12.75"/>
  <cols>
    <col min="2" max="2" width="12.28125" style="0" bestFit="1" customWidth="1"/>
    <col min="8" max="8" width="10.8515625" style="0" customWidth="1"/>
    <col min="9" max="9" width="13.28125" style="0" customWidth="1"/>
  </cols>
  <sheetData>
    <row r="1" ht="15.75">
      <c r="B1" s="203" t="s">
        <v>282</v>
      </c>
    </row>
    <row r="2" ht="13.5" thickBot="1"/>
    <row r="3" spans="1:10" ht="12.75">
      <c r="A3" s="105"/>
      <c r="B3" s="105"/>
      <c r="C3" s="105"/>
      <c r="D3" s="105"/>
      <c r="E3" s="105"/>
      <c r="F3" s="105"/>
      <c r="G3" s="105"/>
      <c r="H3" s="112" t="s">
        <v>291</v>
      </c>
      <c r="I3" s="209" t="s">
        <v>292</v>
      </c>
      <c r="J3" s="209" t="s">
        <v>293</v>
      </c>
    </row>
    <row r="4" spans="1:10" ht="12.75">
      <c r="A4" s="27" t="s">
        <v>290</v>
      </c>
      <c r="B4" s="28"/>
      <c r="C4" s="28"/>
      <c r="D4" s="28"/>
      <c r="E4" s="28"/>
      <c r="F4" s="28"/>
      <c r="G4" s="28"/>
      <c r="H4" s="111"/>
      <c r="I4" s="111"/>
      <c r="J4" s="29"/>
    </row>
    <row r="5" spans="1:10" ht="12.75">
      <c r="A5" s="14"/>
      <c r="B5" s="15"/>
      <c r="C5" s="15"/>
      <c r="D5" s="15"/>
      <c r="E5" s="15"/>
      <c r="F5" s="15"/>
      <c r="G5" s="15"/>
      <c r="H5" s="204"/>
      <c r="I5" s="106"/>
      <c r="J5" s="16"/>
    </row>
    <row r="6" spans="1:10" ht="15.75">
      <c r="A6" s="25" t="s">
        <v>14</v>
      </c>
      <c r="B6" s="15"/>
      <c r="C6" s="15"/>
      <c r="D6" s="15"/>
      <c r="E6" s="15"/>
      <c r="F6" s="15"/>
      <c r="G6" s="15"/>
      <c r="H6" s="204"/>
      <c r="I6" s="301">
        <f>'HOJA DE TRABAJO'!M63</f>
        <v>0</v>
      </c>
      <c r="J6" s="218"/>
    </row>
    <row r="7" spans="1:10" ht="12.75">
      <c r="A7" s="14"/>
      <c r="B7" s="15"/>
      <c r="C7" s="15"/>
      <c r="D7" s="15"/>
      <c r="E7" s="15"/>
      <c r="F7" s="15"/>
      <c r="G7" s="15"/>
      <c r="H7" s="204"/>
      <c r="I7" s="302"/>
      <c r="J7" s="16"/>
    </row>
    <row r="8" spans="1:10" ht="18.75" customHeight="1">
      <c r="A8" s="25" t="s">
        <v>15</v>
      </c>
      <c r="B8" s="15"/>
      <c r="C8" s="15"/>
      <c r="D8" s="15"/>
      <c r="E8" s="15"/>
      <c r="F8" s="15"/>
      <c r="G8" s="15"/>
      <c r="H8" s="210"/>
      <c r="I8" s="303">
        <f>I10+I11+I14+I17+I18+I21+I24+I25+I26+I29+I32</f>
        <v>0</v>
      </c>
      <c r="J8" s="210"/>
    </row>
    <row r="9" spans="1:10" ht="12.75">
      <c r="A9" s="14"/>
      <c r="B9" s="15"/>
      <c r="C9" s="15"/>
      <c r="D9" s="15"/>
      <c r="E9" s="15"/>
      <c r="F9" s="15"/>
      <c r="G9" s="15"/>
      <c r="H9" s="204"/>
      <c r="I9" s="302"/>
      <c r="J9" s="16"/>
    </row>
    <row r="10" spans="1:10" ht="12.75">
      <c r="A10" s="42" t="s">
        <v>53</v>
      </c>
      <c r="B10" s="15" t="s">
        <v>54</v>
      </c>
      <c r="C10" s="15"/>
      <c r="D10" s="15"/>
      <c r="E10" s="15"/>
      <c r="F10" s="15"/>
      <c r="G10" s="15"/>
      <c r="H10" s="204"/>
      <c r="I10" s="304">
        <f>'HOJA DE TRABAJO'!O64</f>
        <v>0</v>
      </c>
      <c r="J10" s="218"/>
    </row>
    <row r="11" spans="1:10" ht="12.75">
      <c r="A11" s="42" t="s">
        <v>55</v>
      </c>
      <c r="B11" s="15" t="s">
        <v>56</v>
      </c>
      <c r="C11" s="15"/>
      <c r="D11" s="15"/>
      <c r="E11" s="15"/>
      <c r="F11" s="15"/>
      <c r="G11" s="15"/>
      <c r="H11" s="204"/>
      <c r="I11" s="304">
        <f>I12+I13</f>
        <v>0</v>
      </c>
      <c r="J11" s="218"/>
    </row>
    <row r="12" spans="1:10" ht="12.75" hidden="1">
      <c r="A12" s="42"/>
      <c r="B12" s="34" t="s">
        <v>71</v>
      </c>
      <c r="C12" s="34"/>
      <c r="D12" s="15"/>
      <c r="E12" s="15"/>
      <c r="F12" s="15"/>
      <c r="G12" s="15"/>
      <c r="H12" s="204"/>
      <c r="I12" s="305">
        <f>'HOJA DE TRABAJO'!O65</f>
        <v>0</v>
      </c>
      <c r="J12" s="218"/>
    </row>
    <row r="13" spans="1:10" ht="12.75" hidden="1">
      <c r="A13" s="42"/>
      <c r="B13" s="35" t="s">
        <v>72</v>
      </c>
      <c r="C13" s="34"/>
      <c r="D13" s="15"/>
      <c r="E13" s="15"/>
      <c r="F13" s="15"/>
      <c r="G13" s="15"/>
      <c r="H13" s="204"/>
      <c r="I13" s="305">
        <f>-'HOJA DE TRABAJO'!N65</f>
        <v>0</v>
      </c>
      <c r="J13" s="218"/>
    </row>
    <row r="14" spans="1:10" ht="12.75">
      <c r="A14" s="42" t="s">
        <v>57</v>
      </c>
      <c r="B14" s="15" t="s">
        <v>58</v>
      </c>
      <c r="C14" s="15"/>
      <c r="D14" s="15"/>
      <c r="E14" s="15"/>
      <c r="F14" s="15"/>
      <c r="G14" s="15"/>
      <c r="H14" s="204"/>
      <c r="I14" s="306">
        <f>I15+I16</f>
        <v>0</v>
      </c>
      <c r="J14" s="218"/>
    </row>
    <row r="15" spans="1:10" ht="12.75" hidden="1">
      <c r="A15" s="42"/>
      <c r="B15" s="34" t="s">
        <v>71</v>
      </c>
      <c r="C15" s="34"/>
      <c r="D15" s="15"/>
      <c r="E15" s="15"/>
      <c r="F15" s="15"/>
      <c r="G15" s="15"/>
      <c r="H15" s="204"/>
      <c r="I15" s="302">
        <f>'HOJA DE TRABAJO'!O66</f>
        <v>0</v>
      </c>
      <c r="J15" s="218"/>
    </row>
    <row r="16" spans="1:10" ht="12.75" hidden="1">
      <c r="A16" s="14"/>
      <c r="B16" s="35" t="s">
        <v>72</v>
      </c>
      <c r="C16" s="34"/>
      <c r="D16" s="15"/>
      <c r="E16" s="15"/>
      <c r="F16" s="15"/>
      <c r="G16" s="15"/>
      <c r="H16" s="204"/>
      <c r="I16" s="302">
        <f>-'HOJA DE TRABAJO'!N66</f>
        <v>0</v>
      </c>
      <c r="J16" s="218"/>
    </row>
    <row r="17" spans="1:10" ht="12.75">
      <c r="A17" s="42" t="s">
        <v>60</v>
      </c>
      <c r="B17" s="15" t="s">
        <v>59</v>
      </c>
      <c r="C17" s="15"/>
      <c r="D17" s="15"/>
      <c r="E17" s="15"/>
      <c r="F17" s="15"/>
      <c r="G17" s="15"/>
      <c r="H17" s="204"/>
      <c r="I17" s="306">
        <f>-('HOJA DE TRABAJO'!N67)</f>
        <v>0</v>
      </c>
      <c r="J17" s="218"/>
    </row>
    <row r="18" spans="1:10" ht="12.75">
      <c r="A18" s="42" t="s">
        <v>61</v>
      </c>
      <c r="B18" s="15" t="s">
        <v>62</v>
      </c>
      <c r="C18" s="15"/>
      <c r="D18" s="15"/>
      <c r="E18" s="15"/>
      <c r="F18" s="15"/>
      <c r="G18" s="15"/>
      <c r="H18" s="204"/>
      <c r="I18" s="306">
        <f>I19+I20</f>
        <v>0</v>
      </c>
      <c r="J18" s="218"/>
    </row>
    <row r="19" spans="1:10" ht="12.75" hidden="1">
      <c r="A19" s="42"/>
      <c r="B19" s="34" t="s">
        <v>71</v>
      </c>
      <c r="C19" s="34"/>
      <c r="D19" s="15"/>
      <c r="E19" s="15"/>
      <c r="F19" s="15"/>
      <c r="G19" s="15"/>
      <c r="H19" s="204"/>
      <c r="I19" s="302">
        <f>'HOJA DE TRABAJO'!O68</f>
        <v>0</v>
      </c>
      <c r="J19" s="218"/>
    </row>
    <row r="20" spans="1:10" ht="12.75" hidden="1">
      <c r="A20" s="42"/>
      <c r="B20" s="35" t="s">
        <v>72</v>
      </c>
      <c r="C20" s="34"/>
      <c r="D20" s="15"/>
      <c r="E20" s="15"/>
      <c r="F20" s="15"/>
      <c r="G20" s="15"/>
      <c r="H20" s="204"/>
      <c r="I20" s="302">
        <f>-'HOJA DE TRABAJO'!N68</f>
        <v>0</v>
      </c>
      <c r="J20" s="218"/>
    </row>
    <row r="21" spans="1:10" ht="12.75">
      <c r="A21" s="42" t="s">
        <v>63</v>
      </c>
      <c r="B21" s="15" t="s">
        <v>64</v>
      </c>
      <c r="C21" s="15"/>
      <c r="D21" s="15"/>
      <c r="E21" s="15"/>
      <c r="F21" s="15"/>
      <c r="G21" s="15"/>
      <c r="H21" s="204"/>
      <c r="I21" s="306">
        <f>I22+I23</f>
        <v>0</v>
      </c>
      <c r="J21" s="218"/>
    </row>
    <row r="22" spans="1:10" ht="12.75" hidden="1">
      <c r="A22" s="42"/>
      <c r="B22" s="34" t="s">
        <v>71</v>
      </c>
      <c r="C22" s="34"/>
      <c r="D22" s="15"/>
      <c r="E22" s="15"/>
      <c r="F22" s="15"/>
      <c r="G22" s="15"/>
      <c r="H22" s="204"/>
      <c r="I22" s="302">
        <f>'HOJA DE TRABAJO'!O69</f>
        <v>0</v>
      </c>
      <c r="J22" s="218"/>
    </row>
    <row r="23" spans="1:10" ht="12.75" hidden="1">
      <c r="A23" s="42"/>
      <c r="B23" s="35" t="s">
        <v>72</v>
      </c>
      <c r="C23" s="34"/>
      <c r="D23" s="15"/>
      <c r="E23" s="15"/>
      <c r="F23" s="15"/>
      <c r="G23" s="15"/>
      <c r="H23" s="204"/>
      <c r="I23" s="302">
        <f>-'HOJA DE TRABAJO'!N69</f>
        <v>0</v>
      </c>
      <c r="J23" s="218"/>
    </row>
    <row r="24" spans="1:10" ht="12.75">
      <c r="A24" s="42" t="s">
        <v>65</v>
      </c>
      <c r="B24" s="15" t="s">
        <v>69</v>
      </c>
      <c r="C24" s="15"/>
      <c r="D24" s="15"/>
      <c r="E24" s="15"/>
      <c r="F24" s="15"/>
      <c r="G24" s="15"/>
      <c r="H24" s="204"/>
      <c r="I24" s="306">
        <f>-('HOJA DE TRABAJO'!N70)</f>
        <v>0</v>
      </c>
      <c r="J24" s="218"/>
    </row>
    <row r="25" spans="1:10" ht="12.75">
      <c r="A25" s="42" t="s">
        <v>66</v>
      </c>
      <c r="B25" s="15" t="s">
        <v>70</v>
      </c>
      <c r="C25" s="15"/>
      <c r="D25" s="15"/>
      <c r="E25" s="15"/>
      <c r="F25" s="15"/>
      <c r="G25" s="15"/>
      <c r="H25" s="204"/>
      <c r="I25" s="306">
        <f>'HOJA DE TRABAJO'!O71</f>
        <v>0</v>
      </c>
      <c r="J25" s="219"/>
    </row>
    <row r="26" spans="1:10" ht="12.75">
      <c r="A26" s="42" t="s">
        <v>67</v>
      </c>
      <c r="B26" s="15" t="s">
        <v>73</v>
      </c>
      <c r="C26" s="15"/>
      <c r="D26" s="15"/>
      <c r="E26" s="15"/>
      <c r="F26" s="15"/>
      <c r="G26" s="15"/>
      <c r="H26" s="204"/>
      <c r="I26" s="306">
        <f>I27+I28</f>
        <v>0</v>
      </c>
      <c r="J26" s="218"/>
    </row>
    <row r="27" spans="1:10" ht="12.75" hidden="1">
      <c r="A27" s="42"/>
      <c r="B27" s="34" t="s">
        <v>71</v>
      </c>
      <c r="C27" s="34"/>
      <c r="D27" s="15"/>
      <c r="E27" s="15"/>
      <c r="F27" s="15"/>
      <c r="G27" s="15"/>
      <c r="H27" s="204"/>
      <c r="I27" s="302">
        <f>'HOJA DE TRABAJO'!O72</f>
        <v>0</v>
      </c>
      <c r="J27" s="218"/>
    </row>
    <row r="28" spans="1:10" ht="12.75" hidden="1">
      <c r="A28" s="42"/>
      <c r="B28" s="35" t="s">
        <v>72</v>
      </c>
      <c r="C28" s="34"/>
      <c r="D28" s="15"/>
      <c r="E28" s="15"/>
      <c r="F28" s="15"/>
      <c r="G28" s="15"/>
      <c r="H28" s="204"/>
      <c r="I28" s="302">
        <f>-('HOJA DE TRABAJO'!N72)</f>
        <v>0</v>
      </c>
      <c r="J28" s="218"/>
    </row>
    <row r="29" spans="1:10" ht="12.75">
      <c r="A29" s="42" t="s">
        <v>68</v>
      </c>
      <c r="B29" s="20" t="s">
        <v>74</v>
      </c>
      <c r="C29" s="15"/>
      <c r="D29" s="15"/>
      <c r="E29" s="15"/>
      <c r="F29" s="15"/>
      <c r="G29" s="15"/>
      <c r="H29" s="204"/>
      <c r="I29" s="306">
        <f>I30+I31</f>
        <v>0</v>
      </c>
      <c r="J29" s="218"/>
    </row>
    <row r="30" spans="1:10" ht="12.75" hidden="1">
      <c r="A30" s="42"/>
      <c r="B30" s="34" t="s">
        <v>71</v>
      </c>
      <c r="C30" s="34"/>
      <c r="D30" s="15"/>
      <c r="E30" s="15"/>
      <c r="F30" s="15"/>
      <c r="G30" s="15"/>
      <c r="H30" s="204"/>
      <c r="I30" s="302">
        <f>'HOJA DE TRABAJO'!O73</f>
        <v>0</v>
      </c>
      <c r="J30" s="218"/>
    </row>
    <row r="31" spans="1:10" ht="12.75" hidden="1">
      <c r="A31" s="42"/>
      <c r="B31" s="35" t="s">
        <v>72</v>
      </c>
      <c r="C31" s="34"/>
      <c r="D31" s="15"/>
      <c r="E31" s="15"/>
      <c r="F31" s="15"/>
      <c r="G31" s="15"/>
      <c r="H31" s="204"/>
      <c r="I31" s="302">
        <f>-('HOJA DE TRABAJO'!N73)</f>
        <v>0</v>
      </c>
      <c r="J31" s="218"/>
    </row>
    <row r="32" spans="1:10" ht="12.75">
      <c r="A32" s="42" t="s">
        <v>75</v>
      </c>
      <c r="B32" s="15" t="s">
        <v>76</v>
      </c>
      <c r="C32" s="15"/>
      <c r="D32" s="15"/>
      <c r="E32" s="15"/>
      <c r="F32" s="15"/>
      <c r="G32" s="15"/>
      <c r="H32" s="204"/>
      <c r="I32" s="306">
        <f>I33+I34</f>
        <v>0</v>
      </c>
      <c r="J32" s="218"/>
    </row>
    <row r="33" spans="1:10" ht="12.75" hidden="1">
      <c r="A33" s="42"/>
      <c r="B33" s="34" t="s">
        <v>71</v>
      </c>
      <c r="C33" s="34"/>
      <c r="D33" s="15"/>
      <c r="E33" s="15"/>
      <c r="F33" s="15"/>
      <c r="G33" s="15"/>
      <c r="H33" s="204"/>
      <c r="I33" s="302">
        <f>'HOJA DE TRABAJO'!O74</f>
        <v>0</v>
      </c>
      <c r="J33" s="16"/>
    </row>
    <row r="34" spans="1:10" ht="12.75" hidden="1">
      <c r="A34" s="42"/>
      <c r="B34" s="35" t="s">
        <v>72</v>
      </c>
      <c r="C34" s="34"/>
      <c r="D34" s="15"/>
      <c r="E34" s="15"/>
      <c r="F34" s="15"/>
      <c r="G34" s="15"/>
      <c r="H34" s="204"/>
      <c r="I34" s="302">
        <f>-('HOJA DE TRABAJO'!N74)</f>
        <v>0</v>
      </c>
      <c r="J34" s="16"/>
    </row>
    <row r="35" spans="1:10" ht="12.75">
      <c r="A35" s="42"/>
      <c r="B35" s="35"/>
      <c r="C35" s="34"/>
      <c r="D35" s="15"/>
      <c r="E35" s="15"/>
      <c r="F35" s="15"/>
      <c r="G35" s="15"/>
      <c r="H35" s="204"/>
      <c r="I35" s="302"/>
      <c r="J35" s="16"/>
    </row>
    <row r="36" spans="1:10" ht="14.25" customHeight="1">
      <c r="A36" s="25" t="s">
        <v>16</v>
      </c>
      <c r="B36" s="15"/>
      <c r="C36" s="15"/>
      <c r="D36" s="15"/>
      <c r="E36" s="15"/>
      <c r="F36" s="15"/>
      <c r="G36" s="15"/>
      <c r="H36" s="211"/>
      <c r="I36" s="301">
        <f>I38+I41+I44+I47+I50+I53</f>
        <v>0</v>
      </c>
      <c r="J36" s="211"/>
    </row>
    <row r="37" spans="1:10" ht="12" customHeight="1">
      <c r="A37" s="25"/>
      <c r="B37" s="15"/>
      <c r="C37" s="15"/>
      <c r="D37" s="15"/>
      <c r="E37" s="15"/>
      <c r="F37" s="15"/>
      <c r="G37" s="15"/>
      <c r="H37" s="204"/>
      <c r="I37" s="302"/>
      <c r="J37" s="16"/>
    </row>
    <row r="38" spans="1:10" ht="12.75">
      <c r="A38" s="42" t="s">
        <v>53</v>
      </c>
      <c r="B38" s="15" t="s">
        <v>79</v>
      </c>
      <c r="C38" s="15"/>
      <c r="D38" s="15"/>
      <c r="E38" s="15"/>
      <c r="F38" s="15"/>
      <c r="G38" s="15"/>
      <c r="H38" s="204"/>
      <c r="I38" s="306">
        <f>I39+I40</f>
        <v>0</v>
      </c>
      <c r="J38" s="218"/>
    </row>
    <row r="39" spans="1:10" ht="12.75" hidden="1">
      <c r="A39" s="44"/>
      <c r="B39" s="34" t="s">
        <v>77</v>
      </c>
      <c r="C39" s="33"/>
      <c r="D39" s="15"/>
      <c r="E39" s="15"/>
      <c r="F39" s="15"/>
      <c r="G39" s="15"/>
      <c r="H39" s="204"/>
      <c r="I39" s="302">
        <f>'HOJA DE TRABAJO'!O26</f>
        <v>0</v>
      </c>
      <c r="J39" s="218"/>
    </row>
    <row r="40" spans="1:10" ht="12.75" hidden="1">
      <c r="A40" s="42"/>
      <c r="B40" s="35" t="s">
        <v>78</v>
      </c>
      <c r="C40" s="33"/>
      <c r="D40" s="15"/>
      <c r="E40" s="15"/>
      <c r="F40" s="15"/>
      <c r="G40" s="15"/>
      <c r="H40" s="204"/>
      <c r="I40" s="302">
        <f>-('HOJA DE TRABAJO'!N26)</f>
        <v>0</v>
      </c>
      <c r="J40" s="218"/>
    </row>
    <row r="41" spans="1:10" ht="12.75">
      <c r="A41" s="42" t="s">
        <v>55</v>
      </c>
      <c r="B41" s="15" t="s">
        <v>80</v>
      </c>
      <c r="C41" s="15"/>
      <c r="D41" s="15"/>
      <c r="E41" s="15"/>
      <c r="F41" s="15"/>
      <c r="G41" s="15"/>
      <c r="H41" s="204"/>
      <c r="I41" s="306">
        <f>I42+I43</f>
        <v>0</v>
      </c>
      <c r="J41" s="218"/>
    </row>
    <row r="42" spans="1:10" ht="12.75" hidden="1">
      <c r="A42" s="42"/>
      <c r="B42" s="34" t="s">
        <v>77</v>
      </c>
      <c r="C42" s="33"/>
      <c r="D42" s="15"/>
      <c r="E42" s="15"/>
      <c r="F42" s="15"/>
      <c r="G42" s="15"/>
      <c r="H42" s="204"/>
      <c r="I42" s="302">
        <f>'HOJA DE TRABAJO'!O27</f>
        <v>0</v>
      </c>
      <c r="J42" s="218"/>
    </row>
    <row r="43" spans="1:10" ht="12.75" hidden="1">
      <c r="A43" s="42"/>
      <c r="B43" s="35" t="s">
        <v>78</v>
      </c>
      <c r="C43" s="33"/>
      <c r="D43" s="15"/>
      <c r="E43" s="15"/>
      <c r="F43" s="15"/>
      <c r="G43" s="15"/>
      <c r="H43" s="204"/>
      <c r="I43" s="302">
        <f>-('HOJA DE TRABAJO'!N27)</f>
        <v>0</v>
      </c>
      <c r="J43" s="218"/>
    </row>
    <row r="44" spans="1:10" ht="12.75">
      <c r="A44" s="42" t="s">
        <v>57</v>
      </c>
      <c r="B44" s="15" t="s">
        <v>81</v>
      </c>
      <c r="C44" s="15"/>
      <c r="D44" s="15"/>
      <c r="E44" s="15"/>
      <c r="F44" s="15"/>
      <c r="G44" s="15"/>
      <c r="H44" s="204"/>
      <c r="I44" s="307">
        <f>I45+I46</f>
        <v>0</v>
      </c>
      <c r="J44" s="218"/>
    </row>
    <row r="45" spans="1:10" ht="12.75" hidden="1">
      <c r="A45" s="42"/>
      <c r="B45" s="34" t="s">
        <v>77</v>
      </c>
      <c r="C45" s="33"/>
      <c r="D45" s="15"/>
      <c r="E45" s="15"/>
      <c r="F45" s="15"/>
      <c r="G45" s="15"/>
      <c r="H45" s="205"/>
      <c r="I45" s="308">
        <f>'HOJA DE TRABAJO'!O50</f>
        <v>0</v>
      </c>
      <c r="J45" s="218"/>
    </row>
    <row r="46" spans="1:10" ht="12.75" hidden="1">
      <c r="A46" s="42"/>
      <c r="B46" s="35" t="s">
        <v>78</v>
      </c>
      <c r="C46" s="33"/>
      <c r="D46" s="15"/>
      <c r="E46" s="15"/>
      <c r="F46" s="15"/>
      <c r="G46" s="15"/>
      <c r="H46" s="204"/>
      <c r="I46" s="308">
        <f>-('HOJA DE TRABAJO'!N50)</f>
        <v>0</v>
      </c>
      <c r="J46" s="218"/>
    </row>
    <row r="47" spans="1:10" ht="12.75">
      <c r="A47" s="42" t="s">
        <v>60</v>
      </c>
      <c r="B47" s="15" t="s">
        <v>82</v>
      </c>
      <c r="C47" s="15"/>
      <c r="D47" s="15"/>
      <c r="E47" s="15"/>
      <c r="F47" s="15"/>
      <c r="G47" s="15"/>
      <c r="H47" s="204"/>
      <c r="I47" s="306">
        <f>I48+I49</f>
        <v>0</v>
      </c>
      <c r="J47" s="218"/>
    </row>
    <row r="48" spans="1:10" ht="12.75" hidden="1">
      <c r="A48" s="42"/>
      <c r="B48" s="35" t="s">
        <v>85</v>
      </c>
      <c r="C48" s="33"/>
      <c r="D48" s="15"/>
      <c r="E48" s="15"/>
      <c r="F48" s="15"/>
      <c r="G48" s="15"/>
      <c r="H48" s="204"/>
      <c r="I48" s="302">
        <f>'HOJA DE TRABAJO'!O130</f>
        <v>0</v>
      </c>
      <c r="J48" s="218"/>
    </row>
    <row r="49" spans="1:10" ht="12.75" hidden="1">
      <c r="A49" s="42"/>
      <c r="B49" s="34" t="s">
        <v>86</v>
      </c>
      <c r="C49" s="33"/>
      <c r="D49" s="15"/>
      <c r="E49" s="15"/>
      <c r="F49" s="15"/>
      <c r="G49" s="15"/>
      <c r="H49" s="204"/>
      <c r="I49" s="302">
        <f>-('HOJA DE TRABAJO'!N130)</f>
        <v>0</v>
      </c>
      <c r="J49" s="218"/>
    </row>
    <row r="50" spans="1:10" ht="12.75">
      <c r="A50" s="42" t="s">
        <v>61</v>
      </c>
      <c r="B50" s="15" t="s">
        <v>83</v>
      </c>
      <c r="C50" s="15"/>
      <c r="D50" s="15"/>
      <c r="E50" s="15"/>
      <c r="F50" s="15"/>
      <c r="G50" s="15"/>
      <c r="H50" s="204"/>
      <c r="I50" s="306">
        <f>I51+I52</f>
        <v>0</v>
      </c>
      <c r="J50" s="218"/>
    </row>
    <row r="51" spans="1:10" ht="12.75" hidden="1">
      <c r="A51" s="42"/>
      <c r="B51" s="35" t="s">
        <v>85</v>
      </c>
      <c r="C51" s="40"/>
      <c r="D51" s="15"/>
      <c r="E51" s="15"/>
      <c r="F51" s="15"/>
      <c r="G51" s="15"/>
      <c r="H51" s="204"/>
      <c r="I51" s="302">
        <f>'HOJA DE TRABAJO'!O107+'HOJA DE TRABAJO'!O137</f>
        <v>0</v>
      </c>
      <c r="J51" s="218"/>
    </row>
    <row r="52" spans="1:10" ht="12.75" hidden="1">
      <c r="A52" s="42"/>
      <c r="B52" s="34" t="s">
        <v>86</v>
      </c>
      <c r="C52" s="40"/>
      <c r="D52" s="15"/>
      <c r="E52" s="15"/>
      <c r="F52" s="15"/>
      <c r="G52" s="15"/>
      <c r="H52" s="204"/>
      <c r="I52" s="302">
        <f>-('HOJA DE TRABAJO'!N107+'HOJA DE TRABAJO'!N137)</f>
        <v>0</v>
      </c>
      <c r="J52" s="218"/>
    </row>
    <row r="53" spans="1:10" ht="12.75">
      <c r="A53" s="42" t="s">
        <v>63</v>
      </c>
      <c r="B53" s="41" t="s">
        <v>84</v>
      </c>
      <c r="C53" s="41"/>
      <c r="D53" s="41"/>
      <c r="E53" s="15"/>
      <c r="F53" s="15"/>
      <c r="G53" s="15"/>
      <c r="H53" s="204"/>
      <c r="I53" s="306">
        <f>I54+I55</f>
        <v>0</v>
      </c>
      <c r="J53" s="218"/>
    </row>
    <row r="54" spans="1:10" ht="12.75" hidden="1">
      <c r="A54" s="18"/>
      <c r="B54" s="35" t="s">
        <v>85</v>
      </c>
      <c r="C54" s="33"/>
      <c r="D54" s="15"/>
      <c r="E54" s="15"/>
      <c r="F54" s="15"/>
      <c r="G54" s="15"/>
      <c r="H54" s="204"/>
      <c r="I54" s="302">
        <f>'HOJA DE TRABAJO'!O80+'HOJA DE TRABAJO'!O104</f>
        <v>0</v>
      </c>
      <c r="J54" s="16"/>
    </row>
    <row r="55" spans="1:10" ht="12.75" hidden="1">
      <c r="A55" s="18"/>
      <c r="B55" s="34" t="s">
        <v>86</v>
      </c>
      <c r="C55" s="33"/>
      <c r="D55" s="15"/>
      <c r="E55" s="15"/>
      <c r="F55" s="15"/>
      <c r="G55" s="15"/>
      <c r="H55" s="204"/>
      <c r="I55" s="302">
        <f>-('HOJA DE TRABAJO'!N80+'HOJA DE TRABAJO'!N104)</f>
        <v>0</v>
      </c>
      <c r="J55" s="16"/>
    </row>
    <row r="56" spans="1:10" ht="12.75">
      <c r="A56" s="18"/>
      <c r="B56" s="34"/>
      <c r="C56" s="33"/>
      <c r="D56" s="15"/>
      <c r="E56" s="15"/>
      <c r="F56" s="15"/>
      <c r="G56" s="15"/>
      <c r="H56" s="204"/>
      <c r="I56" s="302"/>
      <c r="J56" s="16"/>
    </row>
    <row r="57" spans="1:10" ht="15.75">
      <c r="A57" s="26" t="s">
        <v>17</v>
      </c>
      <c r="B57" s="17"/>
      <c r="C57" s="15"/>
      <c r="D57" s="15"/>
      <c r="E57" s="15"/>
      <c r="F57" s="15"/>
      <c r="G57" s="15"/>
      <c r="H57" s="211"/>
      <c r="I57" s="301">
        <f>I59+I62+I63+I66+I71</f>
        <v>0</v>
      </c>
      <c r="J57" s="211"/>
    </row>
    <row r="58" spans="1:10" ht="12.75">
      <c r="A58" s="18"/>
      <c r="B58" s="17"/>
      <c r="C58" s="15"/>
      <c r="D58" s="15"/>
      <c r="E58" s="15"/>
      <c r="F58" s="15"/>
      <c r="G58" s="15"/>
      <c r="H58" s="204"/>
      <c r="I58" s="302"/>
      <c r="J58" s="16"/>
    </row>
    <row r="59" spans="1:10" ht="12.75">
      <c r="A59" s="42" t="s">
        <v>53</v>
      </c>
      <c r="B59" s="20" t="s">
        <v>87</v>
      </c>
      <c r="C59" s="20"/>
      <c r="D59" s="20"/>
      <c r="E59" s="20"/>
      <c r="F59" s="15"/>
      <c r="G59" s="15"/>
      <c r="H59" s="204"/>
      <c r="I59" s="306">
        <f>I60+I61</f>
        <v>0</v>
      </c>
      <c r="J59" s="218"/>
    </row>
    <row r="60" spans="1:10" ht="12.75" hidden="1">
      <c r="A60" s="42"/>
      <c r="B60" s="35" t="s">
        <v>42</v>
      </c>
      <c r="C60" s="20"/>
      <c r="D60" s="20"/>
      <c r="E60" s="20"/>
      <c r="F60" s="15"/>
      <c r="G60" s="15"/>
      <c r="H60" s="204"/>
      <c r="I60" s="309">
        <f>-('HOJA DE TRABAJO'!N82+'HOJA DE TRABAJO'!N90+'HOJA DE TRABAJO'!N94+'HOJA DE TRABAJO'!N109+'HOJA DE TRABAJO'!N117+'HOJA DE TRABAJO'!N121+'HOJA DE TRABAJO'!N132)</f>
        <v>0</v>
      </c>
      <c r="J60" s="218"/>
    </row>
    <row r="61" spans="1:10" ht="12.75" hidden="1">
      <c r="A61" s="42"/>
      <c r="B61" s="35" t="s">
        <v>43</v>
      </c>
      <c r="C61" s="20"/>
      <c r="D61" s="20"/>
      <c r="E61" s="20"/>
      <c r="F61" s="15"/>
      <c r="G61" s="15"/>
      <c r="H61" s="204"/>
      <c r="I61" s="309">
        <f>-('HOJA DE TRABAJO'!N83+'HOJA DE TRABAJO'!N91+'HOJA DE TRABAJO'!N95+'HOJA DE TRABAJO'!N110+'HOJA DE TRABAJO'!N118+'HOJA DE TRABAJO'!N122+'HOJA DE TRABAJO'!N133)</f>
        <v>0</v>
      </c>
      <c r="J61" s="218"/>
    </row>
    <row r="62" spans="1:10" ht="12.75">
      <c r="A62" s="42" t="s">
        <v>55</v>
      </c>
      <c r="B62" s="20" t="s">
        <v>88</v>
      </c>
      <c r="C62" s="33"/>
      <c r="D62" s="15"/>
      <c r="E62" s="15"/>
      <c r="F62" s="15"/>
      <c r="G62" s="15"/>
      <c r="H62" s="204"/>
      <c r="I62" s="306">
        <f>'HOJA DE TRABAJO'!O42</f>
        <v>0</v>
      </c>
      <c r="J62" s="218"/>
    </row>
    <row r="63" spans="1:10" ht="12.75">
      <c r="A63" s="42" t="s">
        <v>57</v>
      </c>
      <c r="B63" s="20" t="s">
        <v>89</v>
      </c>
      <c r="C63" s="33"/>
      <c r="D63" s="15"/>
      <c r="E63" s="15"/>
      <c r="F63" s="15"/>
      <c r="G63" s="15"/>
      <c r="H63" s="204"/>
      <c r="I63" s="306">
        <f>I64+I65</f>
        <v>0</v>
      </c>
      <c r="J63" s="218"/>
    </row>
    <row r="64" spans="1:10" ht="12.75" hidden="1">
      <c r="A64" s="42"/>
      <c r="B64" s="35" t="s">
        <v>42</v>
      </c>
      <c r="C64" s="33"/>
      <c r="D64" s="15"/>
      <c r="E64" s="15"/>
      <c r="F64" s="15"/>
      <c r="G64" s="15"/>
      <c r="H64" s="204"/>
      <c r="I64" s="302">
        <f>'HOJA DE TRABAJO'!O10+'HOJA DE TRABAJO'!O14+'HOJA DE TRABAJO'!O32+'HOJA DE TRABAJO'!O36+'HOJA DE TRABAJO'!O40</f>
        <v>0</v>
      </c>
      <c r="J64" s="218"/>
    </row>
    <row r="65" spans="1:10" ht="12.75" hidden="1">
      <c r="A65" s="42"/>
      <c r="B65" s="35" t="s">
        <v>43</v>
      </c>
      <c r="C65" s="33"/>
      <c r="D65" s="15"/>
      <c r="E65" s="15"/>
      <c r="F65" s="15"/>
      <c r="G65" s="15"/>
      <c r="H65" s="204"/>
      <c r="I65" s="302">
        <f>'HOJA DE TRABAJO'!O11+'HOJA DE TRABAJO'!O15+'HOJA DE TRABAJO'!O33+'HOJA DE TRABAJO'!O37+'HOJA DE TRABAJO'!O41</f>
        <v>0</v>
      </c>
      <c r="J65" s="218"/>
    </row>
    <row r="66" spans="1:10" ht="12.75">
      <c r="A66" s="42" t="s">
        <v>60</v>
      </c>
      <c r="B66" s="20" t="s">
        <v>90</v>
      </c>
      <c r="C66" s="20"/>
      <c r="D66" s="20"/>
      <c r="E66" s="20"/>
      <c r="F66" s="15"/>
      <c r="G66" s="15"/>
      <c r="H66" s="204"/>
      <c r="I66" s="306">
        <f>I67+I68+I69+I70</f>
        <v>0</v>
      </c>
      <c r="J66" s="218"/>
    </row>
    <row r="67" spans="1:10" ht="12.75" hidden="1">
      <c r="A67" s="42"/>
      <c r="B67" s="35" t="s">
        <v>92</v>
      </c>
      <c r="C67" s="40"/>
      <c r="D67" s="20"/>
      <c r="E67" s="20"/>
      <c r="F67" s="15"/>
      <c r="G67" s="15"/>
      <c r="H67" s="204"/>
      <c r="I67" s="302">
        <f>-('HOJA DE TRABAJO'!N135)</f>
        <v>0</v>
      </c>
      <c r="J67" s="218"/>
    </row>
    <row r="68" spans="1:10" ht="12.75" hidden="1">
      <c r="A68" s="42"/>
      <c r="B68" s="35" t="s">
        <v>93</v>
      </c>
      <c r="C68" s="40"/>
      <c r="D68" s="20"/>
      <c r="E68" s="20"/>
      <c r="F68" s="15"/>
      <c r="G68" s="15"/>
      <c r="H68" s="204"/>
      <c r="I68" s="302">
        <f>-('HOJA DE TRABAJO'!N136)</f>
        <v>0</v>
      </c>
      <c r="J68" s="218"/>
    </row>
    <row r="69" spans="1:10" ht="12.75" hidden="1">
      <c r="A69" s="42"/>
      <c r="B69" s="35" t="s">
        <v>94</v>
      </c>
      <c r="C69" s="40"/>
      <c r="D69" s="20"/>
      <c r="E69" s="20"/>
      <c r="F69" s="15"/>
      <c r="G69" s="15"/>
      <c r="H69" s="204"/>
      <c r="I69" s="302">
        <f>'HOJA DE TRABAJO'!O29</f>
        <v>0</v>
      </c>
      <c r="J69" s="218"/>
    </row>
    <row r="70" spans="1:10" ht="12.75" hidden="1">
      <c r="A70" s="42"/>
      <c r="B70" s="35" t="s">
        <v>95</v>
      </c>
      <c r="C70" s="40"/>
      <c r="D70" s="20"/>
      <c r="E70" s="20"/>
      <c r="F70" s="15"/>
      <c r="G70" s="15"/>
      <c r="H70" s="204"/>
      <c r="I70" s="302">
        <f>'HOJA DE TRABAJO'!O30</f>
        <v>0</v>
      </c>
      <c r="J70" s="218"/>
    </row>
    <row r="71" spans="1:10" ht="12.75">
      <c r="A71" s="42" t="s">
        <v>61</v>
      </c>
      <c r="B71" s="20" t="s">
        <v>91</v>
      </c>
      <c r="C71" s="20"/>
      <c r="D71" s="20"/>
      <c r="E71" s="20"/>
      <c r="F71" s="20"/>
      <c r="G71" s="20"/>
      <c r="H71" s="206"/>
      <c r="I71" s="307">
        <f>I72+I73</f>
        <v>0</v>
      </c>
      <c r="J71" s="218"/>
    </row>
    <row r="72" spans="1:10" ht="12.75" hidden="1">
      <c r="A72" s="14"/>
      <c r="B72" s="35" t="s">
        <v>303</v>
      </c>
      <c r="C72" s="40"/>
      <c r="D72" s="20"/>
      <c r="E72" s="20"/>
      <c r="F72" s="20"/>
      <c r="G72" s="20"/>
      <c r="H72" s="206"/>
      <c r="I72" s="310">
        <f>'HOJA DE TRABAJO'!O150</f>
        <v>0</v>
      </c>
      <c r="J72" s="16"/>
    </row>
    <row r="73" spans="1:10" ht="12.75" hidden="1">
      <c r="A73" s="14"/>
      <c r="B73" s="34" t="s">
        <v>304</v>
      </c>
      <c r="C73" s="40"/>
      <c r="D73" s="20"/>
      <c r="E73" s="20"/>
      <c r="F73" s="20"/>
      <c r="G73" s="20"/>
      <c r="H73" s="206"/>
      <c r="I73" s="310">
        <f>-('HOJA DE TRABAJO'!N150)</f>
        <v>0</v>
      </c>
      <c r="J73" s="16"/>
    </row>
    <row r="74" spans="1:10" ht="12.75">
      <c r="A74" s="14"/>
      <c r="B74" s="34"/>
      <c r="C74" s="40"/>
      <c r="D74" s="20"/>
      <c r="E74" s="20"/>
      <c r="F74" s="20"/>
      <c r="G74" s="20"/>
      <c r="H74" s="206"/>
      <c r="I74" s="310"/>
      <c r="J74" s="16"/>
    </row>
    <row r="75" spans="1:10" ht="15.75">
      <c r="A75" s="166" t="s">
        <v>27</v>
      </c>
      <c r="B75" s="167"/>
      <c r="C75" s="167"/>
      <c r="D75" s="167"/>
      <c r="E75" s="167"/>
      <c r="F75" s="167"/>
      <c r="G75" s="167"/>
      <c r="H75" s="212"/>
      <c r="I75" s="311">
        <f>I6+I8+I36+I57</f>
        <v>0</v>
      </c>
      <c r="J75" s="212"/>
    </row>
    <row r="76" spans="1:10" ht="12.75">
      <c r="A76" s="14"/>
      <c r="B76" s="15"/>
      <c r="C76" s="15"/>
      <c r="D76" s="15"/>
      <c r="E76" s="15"/>
      <c r="F76" s="15"/>
      <c r="G76" s="15"/>
      <c r="H76" s="204"/>
      <c r="I76" s="302"/>
      <c r="J76" s="16"/>
    </row>
    <row r="77" spans="1:10" ht="12.75">
      <c r="A77" s="27" t="s">
        <v>33</v>
      </c>
      <c r="B77" s="28"/>
      <c r="C77" s="28"/>
      <c r="D77" s="28"/>
      <c r="E77" s="28"/>
      <c r="F77" s="28"/>
      <c r="G77" s="28"/>
      <c r="H77" s="213"/>
      <c r="I77" s="312"/>
      <c r="J77" s="29"/>
    </row>
    <row r="78" spans="1:10" ht="12" customHeight="1">
      <c r="A78" s="24"/>
      <c r="B78" s="15"/>
      <c r="C78" s="15"/>
      <c r="D78" s="15"/>
      <c r="E78" s="15"/>
      <c r="F78" s="15"/>
      <c r="G78" s="15"/>
      <c r="H78" s="204"/>
      <c r="I78" s="302"/>
      <c r="J78" s="16"/>
    </row>
    <row r="79" spans="1:10" ht="15.75">
      <c r="A79" s="25" t="s">
        <v>18</v>
      </c>
      <c r="B79" s="15"/>
      <c r="C79" s="15"/>
      <c r="D79" s="15"/>
      <c r="E79" s="15"/>
      <c r="F79" s="15"/>
      <c r="G79" s="15"/>
      <c r="H79" s="204"/>
      <c r="I79" s="303">
        <f>I81+I84+I87+I90+I93+I96+I99+I100</f>
        <v>0</v>
      </c>
      <c r="J79" s="210"/>
    </row>
    <row r="80" spans="1:10" ht="12.75">
      <c r="A80" s="14"/>
      <c r="B80" s="15"/>
      <c r="C80" s="15"/>
      <c r="D80" s="15"/>
      <c r="E80" s="15"/>
      <c r="F80" s="15"/>
      <c r="G80" s="15"/>
      <c r="H80" s="204"/>
      <c r="I80" s="302"/>
      <c r="J80" s="16"/>
    </row>
    <row r="81" spans="1:10" ht="12.75">
      <c r="A81" s="42" t="s">
        <v>53</v>
      </c>
      <c r="B81" s="20" t="s">
        <v>276</v>
      </c>
      <c r="C81" s="20"/>
      <c r="D81" s="20"/>
      <c r="E81" s="20"/>
      <c r="F81" s="20"/>
      <c r="G81" s="20"/>
      <c r="H81" s="204"/>
      <c r="I81" s="306">
        <f>I82+I83</f>
        <v>0</v>
      </c>
      <c r="J81" s="218"/>
    </row>
    <row r="82" spans="1:10" ht="12.75" hidden="1">
      <c r="A82" s="42"/>
      <c r="B82" s="35" t="s">
        <v>42</v>
      </c>
      <c r="C82" s="15"/>
      <c r="D82" s="15"/>
      <c r="E82" s="15"/>
      <c r="F82" s="15"/>
      <c r="G82" s="15"/>
      <c r="H82" s="204"/>
      <c r="I82" s="302">
        <f>-('HOJA DE TRABAJO'!P97+'HOJA DE TRABAJO'!P124)</f>
        <v>0</v>
      </c>
      <c r="J82" s="218"/>
    </row>
    <row r="83" spans="1:10" ht="12.75" hidden="1">
      <c r="A83" s="42"/>
      <c r="B83" s="35" t="s">
        <v>43</v>
      </c>
      <c r="C83" s="15"/>
      <c r="D83" s="15"/>
      <c r="E83" s="15"/>
      <c r="F83" s="15"/>
      <c r="G83" s="15"/>
      <c r="H83" s="204"/>
      <c r="I83" s="302">
        <f>-('HOJA DE TRABAJO'!P8+'HOJA DE TRABAJO'!P34)</f>
        <v>0</v>
      </c>
      <c r="J83" s="218"/>
    </row>
    <row r="84" spans="1:10" ht="12.75">
      <c r="A84" s="42" t="s">
        <v>55</v>
      </c>
      <c r="B84" s="15" t="s">
        <v>277</v>
      </c>
      <c r="C84" s="15"/>
      <c r="D84" s="15"/>
      <c r="E84" s="15"/>
      <c r="F84" s="15"/>
      <c r="G84" s="15"/>
      <c r="H84" s="204"/>
      <c r="I84" s="306">
        <f>I85+I86</f>
        <v>0</v>
      </c>
      <c r="J84" s="218"/>
    </row>
    <row r="85" spans="1:10" ht="12.75" hidden="1">
      <c r="A85" s="42"/>
      <c r="B85" s="35" t="s">
        <v>42</v>
      </c>
      <c r="C85" s="15"/>
      <c r="D85" s="15"/>
      <c r="E85" s="15"/>
      <c r="F85" s="15"/>
      <c r="G85" s="15"/>
      <c r="H85" s="204"/>
      <c r="I85" s="302">
        <f>-('HOJA DE TRABAJO'!P98+'HOJA DE TRABAJO'!P125)</f>
        <v>0</v>
      </c>
      <c r="J85" s="218"/>
    </row>
    <row r="86" spans="1:10" ht="12.75" hidden="1">
      <c r="A86" s="42"/>
      <c r="B86" s="35" t="s">
        <v>43</v>
      </c>
      <c r="C86" s="15"/>
      <c r="D86" s="15"/>
      <c r="E86" s="15"/>
      <c r="F86" s="15"/>
      <c r="G86" s="15"/>
      <c r="H86" s="204"/>
      <c r="I86" s="302">
        <f>-('HOJA DE TRABAJO'!P5)</f>
        <v>0</v>
      </c>
      <c r="J86" s="218"/>
    </row>
    <row r="87" spans="1:10" ht="12.75">
      <c r="A87" s="42" t="s">
        <v>57</v>
      </c>
      <c r="B87" s="15" t="s">
        <v>278</v>
      </c>
      <c r="C87" s="15"/>
      <c r="D87" s="15"/>
      <c r="E87" s="15"/>
      <c r="F87" s="15"/>
      <c r="G87" s="15"/>
      <c r="H87" s="204"/>
      <c r="I87" s="304">
        <f>I88+I89</f>
        <v>0</v>
      </c>
      <c r="J87" s="218"/>
    </row>
    <row r="88" spans="1:10" ht="12.75" hidden="1">
      <c r="A88" s="42"/>
      <c r="B88" s="35" t="s">
        <v>42</v>
      </c>
      <c r="C88" s="15"/>
      <c r="D88" s="15"/>
      <c r="E88" s="15"/>
      <c r="F88" s="15"/>
      <c r="G88" s="15"/>
      <c r="H88" s="204"/>
      <c r="I88" s="305">
        <f>-('HOJA DE TRABAJO'!P99+'HOJA DE TRABAJO'!P126)</f>
        <v>0</v>
      </c>
      <c r="J88" s="218"/>
    </row>
    <row r="89" spans="1:10" ht="12.75" hidden="1">
      <c r="A89" s="42"/>
      <c r="B89" s="35" t="s">
        <v>43</v>
      </c>
      <c r="C89" s="15"/>
      <c r="D89" s="15"/>
      <c r="E89" s="15"/>
      <c r="F89" s="15"/>
      <c r="G89" s="15"/>
      <c r="H89" s="204"/>
      <c r="I89" s="305">
        <f>-('HOJA DE TRABAJO'!P6)</f>
        <v>0</v>
      </c>
      <c r="J89" s="218"/>
    </row>
    <row r="90" spans="1:10" ht="12.75">
      <c r="A90" s="42" t="s">
        <v>60</v>
      </c>
      <c r="B90" s="15" t="s">
        <v>279</v>
      </c>
      <c r="C90" s="15"/>
      <c r="D90" s="15"/>
      <c r="E90" s="15"/>
      <c r="F90" s="15"/>
      <c r="G90" s="15"/>
      <c r="H90" s="204"/>
      <c r="I90" s="304">
        <f>I91+I92</f>
        <v>0</v>
      </c>
      <c r="J90" s="218"/>
    </row>
    <row r="91" spans="1:10" ht="12.75" hidden="1">
      <c r="A91" s="42"/>
      <c r="B91" s="35" t="s">
        <v>42</v>
      </c>
      <c r="C91" s="15"/>
      <c r="D91" s="15"/>
      <c r="E91" s="15"/>
      <c r="F91" s="15"/>
      <c r="G91" s="15"/>
      <c r="H91" s="204"/>
      <c r="I91" s="305">
        <f>-('HOJA DE TRABAJO'!P100+'HOJA DE TRABAJO'!P127)</f>
        <v>0</v>
      </c>
      <c r="J91" s="218"/>
    </row>
    <row r="92" spans="1:10" ht="12.75" hidden="1">
      <c r="A92" s="42"/>
      <c r="B92" s="35" t="s">
        <v>43</v>
      </c>
      <c r="C92" s="15"/>
      <c r="D92" s="15"/>
      <c r="E92" s="15"/>
      <c r="F92" s="15"/>
      <c r="G92" s="15"/>
      <c r="H92" s="204"/>
      <c r="I92" s="305">
        <f>-('HOJA DE TRABAJO'!P7)</f>
        <v>0</v>
      </c>
      <c r="J92" s="218"/>
    </row>
    <row r="93" spans="1:10" ht="12.75">
      <c r="A93" s="42" t="s">
        <v>61</v>
      </c>
      <c r="B93" s="20" t="s">
        <v>280</v>
      </c>
      <c r="C93" s="20"/>
      <c r="D93" s="20"/>
      <c r="E93" s="20"/>
      <c r="F93" s="20"/>
      <c r="G93" s="20"/>
      <c r="H93" s="204"/>
      <c r="I93" s="306">
        <f>I94+I95</f>
        <v>0</v>
      </c>
      <c r="J93" s="218"/>
    </row>
    <row r="94" spans="1:10" ht="12.75" hidden="1">
      <c r="A94" s="42"/>
      <c r="B94" s="35" t="s">
        <v>42</v>
      </c>
      <c r="C94" s="15"/>
      <c r="D94" s="15"/>
      <c r="E94" s="15"/>
      <c r="F94" s="15"/>
      <c r="G94" s="15"/>
      <c r="H94" s="204"/>
      <c r="I94" s="302">
        <f>-('HOJA DE TRABAJO'!P101+'HOJA DE TRABAJO'!P128)</f>
        <v>0</v>
      </c>
      <c r="J94" s="218"/>
    </row>
    <row r="95" spans="1:10" ht="12.75" hidden="1">
      <c r="A95" s="42"/>
      <c r="B95" s="35" t="s">
        <v>43</v>
      </c>
      <c r="C95" s="15"/>
      <c r="D95" s="15"/>
      <c r="E95" s="15"/>
      <c r="F95" s="15"/>
      <c r="G95" s="15"/>
      <c r="H95" s="204"/>
      <c r="I95" s="302">
        <f>-('HOJA DE TRABAJO'!P12+'HOJA DE TRABAJO'!P38)</f>
        <v>0</v>
      </c>
      <c r="J95" s="218"/>
    </row>
    <row r="96" spans="1:10" ht="12.75">
      <c r="A96" s="42" t="s">
        <v>63</v>
      </c>
      <c r="B96" s="15" t="s">
        <v>281</v>
      </c>
      <c r="C96" s="15"/>
      <c r="D96" s="15"/>
      <c r="E96" s="15"/>
      <c r="F96" s="15"/>
      <c r="G96" s="15"/>
      <c r="H96" s="204"/>
      <c r="I96" s="306">
        <f>I97+I98</f>
        <v>0</v>
      </c>
      <c r="J96" s="218"/>
    </row>
    <row r="97" spans="1:10" ht="12.75" hidden="1">
      <c r="A97" s="42"/>
      <c r="B97" s="35" t="s">
        <v>42</v>
      </c>
      <c r="C97" s="15"/>
      <c r="D97" s="15"/>
      <c r="E97" s="15"/>
      <c r="F97" s="15"/>
      <c r="G97" s="15"/>
      <c r="H97" s="204"/>
      <c r="I97" s="302">
        <f>-('HOJA DE TRABAJO'!P102+'HOJA DE TRABAJO'!P129)</f>
        <v>0</v>
      </c>
      <c r="J97" s="218"/>
    </row>
    <row r="98" spans="1:10" ht="12.75" hidden="1">
      <c r="A98" s="42"/>
      <c r="B98" s="35" t="s">
        <v>43</v>
      </c>
      <c r="C98" s="15"/>
      <c r="D98" s="15"/>
      <c r="E98" s="15"/>
      <c r="F98" s="15"/>
      <c r="G98" s="15"/>
      <c r="H98" s="204"/>
      <c r="I98" s="302">
        <f>-('HOJA DE TRABAJO'!P25)</f>
        <v>0</v>
      </c>
      <c r="J98" s="218"/>
    </row>
    <row r="99" spans="1:10" ht="12.75">
      <c r="A99" s="42" t="s">
        <v>65</v>
      </c>
      <c r="B99" s="114" t="s">
        <v>298</v>
      </c>
      <c r="C99" s="20"/>
      <c r="D99" s="20"/>
      <c r="E99" s="20"/>
      <c r="F99" s="20"/>
      <c r="G99" s="20"/>
      <c r="H99" s="206"/>
      <c r="I99" s="307">
        <f>-('HOJA DE TRABAJO'!P147)</f>
        <v>0</v>
      </c>
      <c r="J99" s="218"/>
    </row>
    <row r="100" spans="1:10" ht="12.75">
      <c r="A100" s="42" t="s">
        <v>66</v>
      </c>
      <c r="B100" s="20" t="s">
        <v>289</v>
      </c>
      <c r="C100" s="15"/>
      <c r="D100" s="15"/>
      <c r="E100" s="15"/>
      <c r="F100" s="15"/>
      <c r="G100" s="15"/>
      <c r="H100" s="206"/>
      <c r="I100" s="307">
        <f>-('HOJA DE TRABAJO'!P148)</f>
        <v>0</v>
      </c>
      <c r="J100" s="218"/>
    </row>
    <row r="101" spans="1:10" ht="12.75">
      <c r="A101" s="14"/>
      <c r="B101" s="17"/>
      <c r="C101" s="15"/>
      <c r="D101" s="15"/>
      <c r="E101" s="15"/>
      <c r="F101" s="15"/>
      <c r="G101" s="15"/>
      <c r="H101" s="204"/>
      <c r="I101" s="302"/>
      <c r="J101" s="16"/>
    </row>
    <row r="102" spans="1:10" ht="15.75">
      <c r="A102" s="25" t="s">
        <v>19</v>
      </c>
      <c r="B102" s="17"/>
      <c r="C102" s="15"/>
      <c r="D102" s="15"/>
      <c r="E102" s="15"/>
      <c r="F102" s="15"/>
      <c r="G102" s="15"/>
      <c r="H102" s="204"/>
      <c r="I102" s="301">
        <f>I104+I107+I110+I113+I116+I119+I122+I123</f>
        <v>0</v>
      </c>
      <c r="J102" s="211"/>
    </row>
    <row r="103" spans="1:10" ht="12.75">
      <c r="A103" s="25"/>
      <c r="B103" s="17"/>
      <c r="C103" s="15"/>
      <c r="D103" s="15"/>
      <c r="E103" s="15"/>
      <c r="F103" s="15"/>
      <c r="G103" s="15"/>
      <c r="H103" s="204"/>
      <c r="I103" s="302"/>
      <c r="J103" s="16"/>
    </row>
    <row r="104" spans="1:10" ht="12.75">
      <c r="A104" s="42" t="s">
        <v>53</v>
      </c>
      <c r="B104" s="15" t="s">
        <v>283</v>
      </c>
      <c r="C104" s="15"/>
      <c r="D104" s="15"/>
      <c r="E104" s="15"/>
      <c r="F104" s="15"/>
      <c r="G104" s="15"/>
      <c r="H104" s="204"/>
      <c r="I104" s="306">
        <f>I105+I106</f>
        <v>0</v>
      </c>
      <c r="J104" s="218"/>
    </row>
    <row r="105" spans="1:10" ht="12.75" hidden="1">
      <c r="A105" s="42"/>
      <c r="B105" s="35" t="s">
        <v>42</v>
      </c>
      <c r="C105" s="15"/>
      <c r="D105" s="15"/>
      <c r="E105" s="15"/>
      <c r="F105" s="15"/>
      <c r="G105" s="15"/>
      <c r="H105" s="204"/>
      <c r="I105" s="302">
        <f>'HOJA DE TRABAJO'!Q17+'HOJA DE TRABAJO'!Q44</f>
        <v>0</v>
      </c>
      <c r="J105" s="218"/>
    </row>
    <row r="106" spans="1:10" ht="12.75" hidden="1">
      <c r="A106" s="42"/>
      <c r="B106" s="35" t="s">
        <v>43</v>
      </c>
      <c r="C106" s="15"/>
      <c r="D106" s="15"/>
      <c r="E106" s="15"/>
      <c r="F106" s="15"/>
      <c r="G106" s="15"/>
      <c r="H106" s="204"/>
      <c r="I106" s="302">
        <f>'HOJA DE TRABAJO'!Q140</f>
        <v>0</v>
      </c>
      <c r="J106" s="218"/>
    </row>
    <row r="107" spans="1:10" ht="12.75">
      <c r="A107" s="42" t="s">
        <v>55</v>
      </c>
      <c r="B107" s="15" t="s">
        <v>284</v>
      </c>
      <c r="C107" s="15"/>
      <c r="D107" s="15"/>
      <c r="E107" s="15"/>
      <c r="F107" s="15"/>
      <c r="G107" s="15"/>
      <c r="H107" s="204"/>
      <c r="I107" s="306">
        <f>I108+I109</f>
        <v>0</v>
      </c>
      <c r="J107" s="218"/>
    </row>
    <row r="108" spans="1:10" ht="12.75" hidden="1">
      <c r="A108" s="42"/>
      <c r="B108" s="35" t="s">
        <v>42</v>
      </c>
      <c r="C108" s="15"/>
      <c r="D108" s="15"/>
      <c r="E108" s="15"/>
      <c r="F108" s="15"/>
      <c r="G108" s="15"/>
      <c r="H108" s="204"/>
      <c r="I108" s="302">
        <f>'HOJA DE TRABAJO'!Q18+'HOJA DE TRABAJO'!Q45</f>
        <v>0</v>
      </c>
      <c r="J108" s="218"/>
    </row>
    <row r="109" spans="1:10" ht="12.75" hidden="1">
      <c r="A109" s="42"/>
      <c r="B109" s="35" t="s">
        <v>43</v>
      </c>
      <c r="C109" s="15"/>
      <c r="D109" s="15"/>
      <c r="E109" s="15"/>
      <c r="F109" s="15"/>
      <c r="G109" s="15"/>
      <c r="H109" s="204"/>
      <c r="I109" s="302">
        <f>'HOJA DE TRABAJO'!Q141</f>
        <v>0</v>
      </c>
      <c r="J109" s="218"/>
    </row>
    <row r="110" spans="1:10" ht="12.75">
      <c r="A110" s="42" t="s">
        <v>57</v>
      </c>
      <c r="B110" s="15" t="s">
        <v>285</v>
      </c>
      <c r="C110" s="15"/>
      <c r="D110" s="15"/>
      <c r="E110" s="15"/>
      <c r="F110" s="15"/>
      <c r="G110" s="15"/>
      <c r="H110" s="204"/>
      <c r="I110" s="306">
        <f>I111+I112</f>
        <v>0</v>
      </c>
      <c r="J110" s="218"/>
    </row>
    <row r="111" spans="1:10" ht="12.75" hidden="1">
      <c r="A111" s="42"/>
      <c r="B111" s="35" t="s">
        <v>42</v>
      </c>
      <c r="C111" s="15"/>
      <c r="D111" s="15"/>
      <c r="E111" s="15"/>
      <c r="F111" s="15"/>
      <c r="G111" s="15"/>
      <c r="H111" s="204"/>
      <c r="I111" s="309">
        <f>'HOJA DE TRABAJO'!Q19+'HOJA DE TRABAJO'!Q46</f>
        <v>0</v>
      </c>
      <c r="J111" s="218"/>
    </row>
    <row r="112" spans="1:10" ht="12.75" hidden="1">
      <c r="A112" s="42"/>
      <c r="B112" s="35" t="s">
        <v>43</v>
      </c>
      <c r="C112" s="15"/>
      <c r="D112" s="15"/>
      <c r="E112" s="15"/>
      <c r="F112" s="15"/>
      <c r="G112" s="15"/>
      <c r="H112" s="204"/>
      <c r="I112" s="302">
        <f>'HOJA DE TRABAJO'!Q142</f>
        <v>0</v>
      </c>
      <c r="J112" s="218"/>
    </row>
    <row r="113" spans="1:10" ht="12.75">
      <c r="A113" s="42" t="s">
        <v>60</v>
      </c>
      <c r="B113" s="15" t="s">
        <v>286</v>
      </c>
      <c r="C113" s="15"/>
      <c r="D113" s="15"/>
      <c r="E113" s="15"/>
      <c r="F113" s="15"/>
      <c r="G113" s="15"/>
      <c r="H113" s="204"/>
      <c r="I113" s="306">
        <f>I114+I115</f>
        <v>0</v>
      </c>
      <c r="J113" s="218"/>
    </row>
    <row r="114" spans="1:10" ht="12.75" hidden="1">
      <c r="A114" s="42"/>
      <c r="B114" s="35" t="s">
        <v>42</v>
      </c>
      <c r="C114" s="15"/>
      <c r="D114" s="15"/>
      <c r="E114" s="15"/>
      <c r="F114" s="15"/>
      <c r="G114" s="15"/>
      <c r="H114" s="204"/>
      <c r="I114" s="309">
        <f>'HOJA DE TRABAJO'!Q20+'HOJA DE TRABAJO'!Q47</f>
        <v>0</v>
      </c>
      <c r="J114" s="218"/>
    </row>
    <row r="115" spans="1:10" ht="12.75" hidden="1">
      <c r="A115" s="42"/>
      <c r="B115" s="35" t="s">
        <v>43</v>
      </c>
      <c r="C115" s="15"/>
      <c r="D115" s="15"/>
      <c r="E115" s="15"/>
      <c r="F115" s="15"/>
      <c r="G115" s="15"/>
      <c r="H115" s="204"/>
      <c r="I115" s="309">
        <f>'HOJA DE TRABAJO'!Q143</f>
        <v>0</v>
      </c>
      <c r="J115" s="218"/>
    </row>
    <row r="116" spans="1:10" ht="12.75">
      <c r="A116" s="42" t="s">
        <v>61</v>
      </c>
      <c r="B116" s="20" t="s">
        <v>287</v>
      </c>
      <c r="C116" s="20"/>
      <c r="D116" s="20"/>
      <c r="E116" s="20"/>
      <c r="F116" s="20"/>
      <c r="G116" s="20"/>
      <c r="H116" s="204"/>
      <c r="I116" s="306">
        <f>I117+I118</f>
        <v>0</v>
      </c>
      <c r="J116" s="218"/>
    </row>
    <row r="117" spans="1:10" ht="12.75" hidden="1">
      <c r="A117" s="42"/>
      <c r="B117" s="35" t="s">
        <v>42</v>
      </c>
      <c r="C117" s="20"/>
      <c r="D117" s="20"/>
      <c r="E117" s="20"/>
      <c r="F117" s="20"/>
      <c r="G117" s="20"/>
      <c r="H117" s="204"/>
      <c r="I117" s="309">
        <f>'HOJA DE TRABAJO'!Q21+'HOJA DE TRABAJO'!Q48</f>
        <v>0</v>
      </c>
      <c r="J117" s="218"/>
    </row>
    <row r="118" spans="1:10" ht="12.75" hidden="1">
      <c r="A118" s="42"/>
      <c r="B118" s="35" t="s">
        <v>43</v>
      </c>
      <c r="C118" s="20"/>
      <c r="D118" s="20"/>
      <c r="E118" s="20"/>
      <c r="F118" s="20"/>
      <c r="G118" s="20"/>
      <c r="H118" s="204"/>
      <c r="I118" s="309">
        <f>'HOJA DE TRABAJO'!Q144</f>
        <v>0</v>
      </c>
      <c r="J118" s="218"/>
    </row>
    <row r="119" spans="1:10" ht="12.75">
      <c r="A119" s="42" t="s">
        <v>63</v>
      </c>
      <c r="B119" s="15" t="s">
        <v>288</v>
      </c>
      <c r="C119" s="15"/>
      <c r="D119" s="15"/>
      <c r="E119" s="15"/>
      <c r="F119" s="15"/>
      <c r="G119" s="15"/>
      <c r="H119" s="204"/>
      <c r="I119" s="306">
        <f>I120+I121</f>
        <v>0</v>
      </c>
      <c r="J119" s="218"/>
    </row>
    <row r="120" spans="1:10" ht="12.75" hidden="1">
      <c r="A120" s="42"/>
      <c r="B120" s="35" t="s">
        <v>42</v>
      </c>
      <c r="C120" s="15"/>
      <c r="D120" s="15"/>
      <c r="E120" s="15"/>
      <c r="F120" s="15"/>
      <c r="G120" s="15"/>
      <c r="H120" s="204"/>
      <c r="I120" s="309">
        <f>'HOJA DE TRABAJO'!Q22+'HOJA DE TRABAJO'!Q49</f>
        <v>0</v>
      </c>
      <c r="J120" s="218"/>
    </row>
    <row r="121" spans="1:10" ht="12.75" hidden="1">
      <c r="A121" s="42"/>
      <c r="B121" s="35" t="s">
        <v>43</v>
      </c>
      <c r="C121" s="15"/>
      <c r="D121" s="15"/>
      <c r="E121" s="15"/>
      <c r="F121" s="15"/>
      <c r="G121" s="15"/>
      <c r="H121" s="204"/>
      <c r="I121" s="309">
        <f>'HOJA DE TRABAJO'!Q145</f>
        <v>0</v>
      </c>
      <c r="J121" s="218"/>
    </row>
    <row r="122" spans="1:10" ht="12.75">
      <c r="A122" s="42" t="s">
        <v>65</v>
      </c>
      <c r="B122" s="114" t="s">
        <v>299</v>
      </c>
      <c r="C122" s="20"/>
      <c r="D122" s="20"/>
      <c r="E122" s="20"/>
      <c r="F122" s="20"/>
      <c r="G122" s="20"/>
      <c r="H122" s="206"/>
      <c r="I122" s="307">
        <f>'HOJA DE TRABAJO'!Q147</f>
        <v>0</v>
      </c>
      <c r="J122" s="218"/>
    </row>
    <row r="123" spans="1:10" ht="12.75">
      <c r="A123" s="42" t="s">
        <v>66</v>
      </c>
      <c r="B123" s="20" t="s">
        <v>300</v>
      </c>
      <c r="C123" s="15"/>
      <c r="D123" s="20"/>
      <c r="E123" s="20"/>
      <c r="F123" s="20"/>
      <c r="G123" s="20"/>
      <c r="H123" s="206"/>
      <c r="I123" s="307">
        <f>'HOJA DE TRABAJO'!Q148</f>
        <v>0</v>
      </c>
      <c r="J123" s="218"/>
    </row>
    <row r="124" spans="1:10" ht="12.75">
      <c r="A124" s="14"/>
      <c r="B124" s="19"/>
      <c r="C124" s="20"/>
      <c r="D124" s="20"/>
      <c r="E124" s="20"/>
      <c r="F124" s="20"/>
      <c r="G124" s="20"/>
      <c r="H124" s="206"/>
      <c r="I124" s="308"/>
      <c r="J124" s="16"/>
    </row>
    <row r="125" spans="1:10" ht="15.75">
      <c r="A125" s="166" t="s">
        <v>28</v>
      </c>
      <c r="B125" s="167"/>
      <c r="C125" s="167"/>
      <c r="D125" s="167"/>
      <c r="E125" s="167"/>
      <c r="F125" s="167"/>
      <c r="G125" s="167"/>
      <c r="H125" s="214"/>
      <c r="I125" s="311">
        <f>I102+I79</f>
        <v>0</v>
      </c>
      <c r="J125" s="212"/>
    </row>
    <row r="126" spans="1:10" ht="12.75">
      <c r="A126" s="14"/>
      <c r="B126" s="15"/>
      <c r="C126" s="15"/>
      <c r="D126" s="15"/>
      <c r="E126" s="15"/>
      <c r="F126" s="15"/>
      <c r="G126" s="15"/>
      <c r="H126" s="204"/>
      <c r="I126" s="302"/>
      <c r="J126" s="16"/>
    </row>
    <row r="127" spans="1:10" ht="12.75">
      <c r="A127" s="27" t="s">
        <v>32</v>
      </c>
      <c r="B127" s="107"/>
      <c r="C127" s="107"/>
      <c r="D127" s="107"/>
      <c r="E127" s="107"/>
      <c r="F127" s="107"/>
      <c r="G127" s="107"/>
      <c r="H127" s="215"/>
      <c r="I127" s="313"/>
      <c r="J127" s="29"/>
    </row>
    <row r="128" spans="1:10" ht="14.25" customHeight="1">
      <c r="A128" s="24"/>
      <c r="B128" s="15"/>
      <c r="C128" s="15"/>
      <c r="D128" s="15"/>
      <c r="E128" s="15"/>
      <c r="F128" s="15"/>
      <c r="G128" s="15"/>
      <c r="H128" s="204"/>
      <c r="I128" s="302"/>
      <c r="J128" s="16"/>
    </row>
    <row r="129" spans="1:10" ht="15.75">
      <c r="A129" s="25" t="s">
        <v>20</v>
      </c>
      <c r="B129" s="15"/>
      <c r="C129" s="15"/>
      <c r="D129" s="15"/>
      <c r="E129" s="15"/>
      <c r="F129" s="15"/>
      <c r="G129" s="15"/>
      <c r="H129" s="204"/>
      <c r="I129" s="303">
        <f>I131+I132+I133+I134+I135+I136</f>
        <v>0</v>
      </c>
      <c r="J129" s="210"/>
    </row>
    <row r="130" spans="1:10" ht="12.75">
      <c r="A130" s="25"/>
      <c r="B130" s="15"/>
      <c r="C130" s="15"/>
      <c r="D130" s="15"/>
      <c r="E130" s="15"/>
      <c r="F130" s="15"/>
      <c r="G130" s="15"/>
      <c r="H130" s="204"/>
      <c r="I130" s="302"/>
      <c r="J130" s="16"/>
    </row>
    <row r="131" spans="1:10" ht="12.75">
      <c r="A131" s="45" t="s">
        <v>53</v>
      </c>
      <c r="B131" s="41" t="s">
        <v>110</v>
      </c>
      <c r="C131" s="41"/>
      <c r="D131" s="41"/>
      <c r="E131" s="41"/>
      <c r="F131" s="15"/>
      <c r="G131" s="15"/>
      <c r="H131" s="204"/>
      <c r="I131" s="306">
        <f>'HOJA DE TRABAJO'!S57+'HOJA DE TRABAJO'!S58+'HOJA DE TRABAJO'!S59</f>
        <v>0</v>
      </c>
      <c r="J131" s="218"/>
    </row>
    <row r="132" spans="1:10" ht="12.75">
      <c r="A132" s="45" t="s">
        <v>55</v>
      </c>
      <c r="B132" s="41" t="s">
        <v>113</v>
      </c>
      <c r="C132" s="41"/>
      <c r="D132" s="41"/>
      <c r="E132" s="41"/>
      <c r="F132" s="15"/>
      <c r="G132" s="15"/>
      <c r="H132" s="204"/>
      <c r="I132" s="306">
        <f>-('HOJA DE TRABAJO'!R57+'HOJA DE TRABAJO'!R58+'HOJA DE TRABAJO'!R59)</f>
        <v>0</v>
      </c>
      <c r="J132" s="218"/>
    </row>
    <row r="133" spans="1:10" ht="12.75">
      <c r="A133" s="45" t="s">
        <v>57</v>
      </c>
      <c r="B133" s="41" t="s">
        <v>114</v>
      </c>
      <c r="C133" s="41"/>
      <c r="D133" s="41"/>
      <c r="E133" s="41"/>
      <c r="F133" s="15"/>
      <c r="G133" s="15"/>
      <c r="H133" s="204"/>
      <c r="I133" s="306">
        <f>-('HOJA DE TRABAJO'!R60)</f>
        <v>0</v>
      </c>
      <c r="J133" s="218"/>
    </row>
    <row r="134" spans="1:10" ht="12.75">
      <c r="A134" s="45" t="s">
        <v>60</v>
      </c>
      <c r="B134" s="41" t="s">
        <v>111</v>
      </c>
      <c r="C134" s="41"/>
      <c r="D134" s="41"/>
      <c r="E134" s="41"/>
      <c r="F134" s="15"/>
      <c r="G134" s="15"/>
      <c r="H134" s="204"/>
      <c r="I134" s="306">
        <f>'HOJA DE TRABAJO'!S60</f>
        <v>0</v>
      </c>
      <c r="J134" s="218"/>
    </row>
    <row r="135" spans="1:10" ht="12.75">
      <c r="A135" s="45" t="s">
        <v>61</v>
      </c>
      <c r="B135" s="41" t="s">
        <v>112</v>
      </c>
      <c r="C135" s="41"/>
      <c r="D135" s="41"/>
      <c r="E135" s="41"/>
      <c r="F135" s="15"/>
      <c r="G135" s="15"/>
      <c r="H135" s="204"/>
      <c r="I135" s="306">
        <f>'HOJA DE TRABAJO'!S78</f>
        <v>0</v>
      </c>
      <c r="J135" s="218"/>
    </row>
    <row r="136" spans="1:10" ht="12.75">
      <c r="A136" s="42" t="s">
        <v>63</v>
      </c>
      <c r="B136" s="41" t="s">
        <v>391</v>
      </c>
      <c r="C136" s="41"/>
      <c r="D136" s="41"/>
      <c r="E136" s="41"/>
      <c r="F136" s="41"/>
      <c r="G136" s="41"/>
      <c r="H136" s="204"/>
      <c r="I136" s="304">
        <f>I137+I138</f>
        <v>0</v>
      </c>
      <c r="J136" s="218"/>
    </row>
    <row r="137" spans="1:10" ht="12.75" hidden="1">
      <c r="A137" s="42"/>
      <c r="B137" s="35" t="s">
        <v>385</v>
      </c>
      <c r="C137" s="41"/>
      <c r="D137" s="41"/>
      <c r="E137" s="41"/>
      <c r="F137" s="41"/>
      <c r="G137" s="41"/>
      <c r="H137" s="204"/>
      <c r="I137" s="314">
        <f>'HOJA DE TRABAJO'!S62+'HOJA DE TRABAJO'!S76</f>
        <v>0</v>
      </c>
      <c r="J137" s="16"/>
    </row>
    <row r="138" spans="1:10" ht="12.75" hidden="1">
      <c r="A138" s="42"/>
      <c r="B138" s="35" t="s">
        <v>386</v>
      </c>
      <c r="C138" s="41"/>
      <c r="D138" s="41"/>
      <c r="E138" s="41"/>
      <c r="F138" s="41"/>
      <c r="G138" s="41"/>
      <c r="H138" s="204"/>
      <c r="I138" s="309">
        <f>-('HOJA DE TRABAJO'!R62+'HOJA DE TRABAJO'!R76)</f>
        <v>0</v>
      </c>
      <c r="J138" s="16"/>
    </row>
    <row r="139" spans="1:10" ht="12.75">
      <c r="A139" s="42"/>
      <c r="B139" s="41"/>
      <c r="C139" s="15"/>
      <c r="D139" s="15"/>
      <c r="E139" s="15"/>
      <c r="F139" s="15"/>
      <c r="G139" s="15"/>
      <c r="H139" s="204"/>
      <c r="I139" s="302"/>
      <c r="J139" s="16"/>
    </row>
    <row r="140" spans="1:10" ht="15.75">
      <c r="A140" s="25" t="s">
        <v>21</v>
      </c>
      <c r="B140" s="19"/>
      <c r="C140" s="15"/>
      <c r="D140" s="15"/>
      <c r="E140" s="15"/>
      <c r="F140" s="15"/>
      <c r="G140" s="15"/>
      <c r="H140" s="204"/>
      <c r="I140" s="301">
        <f>I144+I145+I146+I147+I151+I152+I153+I154</f>
        <v>0</v>
      </c>
      <c r="J140" s="211"/>
    </row>
    <row r="141" spans="1:10" ht="7.5" customHeight="1">
      <c r="A141" s="14"/>
      <c r="B141" s="19"/>
      <c r="C141" s="15"/>
      <c r="D141" s="15"/>
      <c r="E141" s="15"/>
      <c r="F141" s="15"/>
      <c r="G141" s="15"/>
      <c r="H141" s="204"/>
      <c r="I141" s="302"/>
      <c r="J141" s="16"/>
    </row>
    <row r="142" spans="1:10" ht="12.75">
      <c r="A142" s="18" t="s">
        <v>119</v>
      </c>
      <c r="B142" s="20" t="s">
        <v>23</v>
      </c>
      <c r="C142" s="15"/>
      <c r="D142" s="15"/>
      <c r="E142" s="15"/>
      <c r="F142" s="15"/>
      <c r="G142" s="15"/>
      <c r="H142" s="204"/>
      <c r="I142" s="302"/>
      <c r="J142" s="16"/>
    </row>
    <row r="143" spans="1:10" ht="8.25" customHeight="1">
      <c r="A143" s="14"/>
      <c r="B143" s="20"/>
      <c r="C143" s="15"/>
      <c r="D143" s="15"/>
      <c r="E143" s="15"/>
      <c r="F143" s="15"/>
      <c r="G143" s="15"/>
      <c r="H143" s="204"/>
      <c r="I143" s="302"/>
      <c r="J143" s="16"/>
    </row>
    <row r="144" spans="1:10" ht="12.75">
      <c r="A144" s="42" t="s">
        <v>115</v>
      </c>
      <c r="B144" s="20" t="s">
        <v>121</v>
      </c>
      <c r="C144" s="20"/>
      <c r="D144" s="20"/>
      <c r="E144" s="20"/>
      <c r="F144" s="15"/>
      <c r="G144" s="15"/>
      <c r="H144" s="204"/>
      <c r="I144" s="306">
        <f>'HOJA DE TRABAJO'!S85+'HOJA DE TRABAJO'!S112</f>
        <v>0</v>
      </c>
      <c r="J144" s="218"/>
    </row>
    <row r="145" spans="1:10" ht="12.75">
      <c r="A145" s="42" t="s">
        <v>116</v>
      </c>
      <c r="B145" s="20" t="s">
        <v>122</v>
      </c>
      <c r="C145" s="20"/>
      <c r="D145" s="20"/>
      <c r="E145" s="20"/>
      <c r="F145" s="15"/>
      <c r="G145" s="15"/>
      <c r="H145" s="204"/>
      <c r="I145" s="306">
        <f>'HOJA DE TRABAJO'!S86+'HOJA DE TRABAJO'!S113</f>
        <v>0</v>
      </c>
      <c r="J145" s="218"/>
    </row>
    <row r="146" spans="1:10" ht="12.75">
      <c r="A146" s="42" t="s">
        <v>117</v>
      </c>
      <c r="B146" s="20" t="s">
        <v>123</v>
      </c>
      <c r="C146" s="15"/>
      <c r="D146" s="15"/>
      <c r="E146" s="15"/>
      <c r="F146" s="15"/>
      <c r="G146" s="15"/>
      <c r="H146" s="204"/>
      <c r="I146" s="306">
        <f>'HOJA DE TRABAJO'!S92+'HOJA DE TRABAJO'!S119</f>
        <v>0</v>
      </c>
      <c r="J146" s="218"/>
    </row>
    <row r="147" spans="1:10" ht="12.75">
      <c r="A147" s="42" t="s">
        <v>118</v>
      </c>
      <c r="B147" s="20" t="s">
        <v>124</v>
      </c>
      <c r="C147" s="20"/>
      <c r="D147" s="20"/>
      <c r="E147" s="20"/>
      <c r="F147" s="15"/>
      <c r="G147" s="15"/>
      <c r="H147" s="204"/>
      <c r="I147" s="304">
        <f>'HOJA DE TRABAJO'!S88+'HOJA DE TRABAJO'!S106+'HOJA DE TRABAJO'!S115</f>
        <v>0</v>
      </c>
      <c r="J147" s="218"/>
    </row>
    <row r="148" spans="1:10" ht="12" customHeight="1">
      <c r="A148" s="14"/>
      <c r="B148" s="19"/>
      <c r="C148" s="15"/>
      <c r="D148" s="15"/>
      <c r="E148" s="15"/>
      <c r="F148" s="15"/>
      <c r="G148" s="15"/>
      <c r="H148" s="204"/>
      <c r="I148" s="302"/>
      <c r="J148" s="16"/>
    </row>
    <row r="149" spans="1:10" ht="12.75">
      <c r="A149" s="18" t="s">
        <v>120</v>
      </c>
      <c r="B149" s="20" t="s">
        <v>24</v>
      </c>
      <c r="C149" s="15"/>
      <c r="D149" s="15"/>
      <c r="E149" s="15"/>
      <c r="F149" s="15"/>
      <c r="G149" s="15"/>
      <c r="H149" s="204"/>
      <c r="I149" s="302"/>
      <c r="J149" s="16"/>
    </row>
    <row r="150" spans="1:10" ht="7.5" customHeight="1">
      <c r="A150" s="14"/>
      <c r="B150" s="20"/>
      <c r="C150" s="15"/>
      <c r="D150" s="15"/>
      <c r="E150" s="15"/>
      <c r="F150" s="15"/>
      <c r="G150" s="15"/>
      <c r="H150" s="204"/>
      <c r="I150" s="302"/>
      <c r="J150" s="16"/>
    </row>
    <row r="151" spans="1:10" ht="12.75">
      <c r="A151" s="42" t="s">
        <v>115</v>
      </c>
      <c r="B151" s="20" t="s">
        <v>125</v>
      </c>
      <c r="C151" s="15"/>
      <c r="D151" s="15"/>
      <c r="E151" s="15"/>
      <c r="F151" s="15"/>
      <c r="G151" s="15"/>
      <c r="H151" s="204"/>
      <c r="I151" s="306">
        <f>-('HOJA DE TRABAJO'!R85+'HOJA DE TRABAJO'!R112)</f>
        <v>0</v>
      </c>
      <c r="J151" s="218"/>
    </row>
    <row r="152" spans="1:10" ht="12.75">
      <c r="A152" s="42" t="s">
        <v>116</v>
      </c>
      <c r="B152" s="15" t="s">
        <v>126</v>
      </c>
      <c r="C152" s="15"/>
      <c r="D152" s="15"/>
      <c r="E152" s="15"/>
      <c r="F152" s="15"/>
      <c r="G152" s="15"/>
      <c r="H152" s="204"/>
      <c r="I152" s="306">
        <f>-('HOJA DE TRABAJO'!R86+'HOJA DE TRABAJO'!R113)</f>
        <v>0</v>
      </c>
      <c r="J152" s="218"/>
    </row>
    <row r="153" spans="1:10" ht="12.75">
      <c r="A153" s="42" t="s">
        <v>117</v>
      </c>
      <c r="B153" s="20" t="s">
        <v>127</v>
      </c>
      <c r="C153" s="15"/>
      <c r="D153" s="15"/>
      <c r="E153" s="15"/>
      <c r="F153" s="15"/>
      <c r="G153" s="15"/>
      <c r="H153" s="204"/>
      <c r="I153" s="306">
        <f>-('HOJA DE TRABAJO'!R92+'HOJA DE TRABAJO'!R119)</f>
        <v>0</v>
      </c>
      <c r="J153" s="218"/>
    </row>
    <row r="154" spans="1:10" ht="12.75">
      <c r="A154" s="42" t="s">
        <v>118</v>
      </c>
      <c r="B154" s="20" t="s">
        <v>128</v>
      </c>
      <c r="C154" s="15"/>
      <c r="D154" s="15"/>
      <c r="E154" s="15"/>
      <c r="F154" s="15"/>
      <c r="G154" s="15"/>
      <c r="H154" s="204"/>
      <c r="I154" s="306">
        <f>-('HOJA DE TRABAJO'!R87+'HOJA DE TRABAJO'!R88+'HOJA DE TRABAJO'!R106+'HOJA DE TRABAJO'!R114+'HOJA DE TRABAJO'!R115)</f>
        <v>0</v>
      </c>
      <c r="J154" s="218"/>
    </row>
    <row r="155" spans="1:10" ht="12.75">
      <c r="A155" s="14"/>
      <c r="B155" s="20"/>
      <c r="C155" s="15"/>
      <c r="D155" s="15"/>
      <c r="E155" s="15"/>
      <c r="F155" s="15"/>
      <c r="G155" s="15"/>
      <c r="H155" s="204"/>
      <c r="I155" s="302"/>
      <c r="J155" s="16"/>
    </row>
    <row r="156" spans="1:10" ht="15.75">
      <c r="A156" s="25" t="s">
        <v>22</v>
      </c>
      <c r="B156" s="20"/>
      <c r="C156" s="15"/>
      <c r="D156" s="15"/>
      <c r="E156" s="15"/>
      <c r="F156" s="15"/>
      <c r="G156" s="15"/>
      <c r="H156" s="204"/>
      <c r="I156" s="301">
        <f>I158+I161</f>
        <v>0</v>
      </c>
      <c r="J156" s="211"/>
    </row>
    <row r="157" spans="1:10" ht="15.75">
      <c r="A157" s="25"/>
      <c r="B157" s="20"/>
      <c r="C157" s="15"/>
      <c r="D157" s="15"/>
      <c r="E157" s="15"/>
      <c r="F157" s="15"/>
      <c r="G157" s="15"/>
      <c r="H157" s="204"/>
      <c r="I157" s="301"/>
      <c r="J157" s="16"/>
    </row>
    <row r="158" spans="1:10" ht="12.75">
      <c r="A158" s="14" t="s">
        <v>53</v>
      </c>
      <c r="B158" s="20" t="s">
        <v>388</v>
      </c>
      <c r="C158" s="15"/>
      <c r="D158" s="15"/>
      <c r="E158" s="15"/>
      <c r="F158" s="15"/>
      <c r="G158" s="15"/>
      <c r="H158" s="204"/>
      <c r="I158" s="306">
        <f>I159+I160</f>
        <v>0</v>
      </c>
      <c r="J158" s="218"/>
    </row>
    <row r="159" spans="1:10" ht="12.75" hidden="1">
      <c r="A159" s="14" t="s">
        <v>129</v>
      </c>
      <c r="B159" s="20" t="s">
        <v>133</v>
      </c>
      <c r="C159" s="15"/>
      <c r="D159" s="15"/>
      <c r="E159" s="15"/>
      <c r="F159" s="15"/>
      <c r="G159" s="15"/>
      <c r="H159" s="204"/>
      <c r="I159" s="309">
        <f>-('HOJA DE TRABAJO'!R138)</f>
        <v>0</v>
      </c>
      <c r="J159" s="218"/>
    </row>
    <row r="160" spans="1:10" ht="12.75" hidden="1">
      <c r="A160" s="14" t="s">
        <v>130</v>
      </c>
      <c r="B160" s="20" t="s">
        <v>132</v>
      </c>
      <c r="C160" s="15"/>
      <c r="D160" s="15"/>
      <c r="E160" s="15"/>
      <c r="F160" s="15"/>
      <c r="G160" s="15"/>
      <c r="H160" s="204"/>
      <c r="I160" s="309">
        <f>-('HOJA DE TRABAJO'!R75)</f>
        <v>0</v>
      </c>
      <c r="J160" s="218"/>
    </row>
    <row r="161" spans="1:10" ht="12.75">
      <c r="A161" s="14" t="s">
        <v>55</v>
      </c>
      <c r="B161" s="20" t="s">
        <v>131</v>
      </c>
      <c r="C161" s="20"/>
      <c r="D161" s="20"/>
      <c r="E161" s="20"/>
      <c r="F161" s="20"/>
      <c r="G161" s="20"/>
      <c r="H161" s="206"/>
      <c r="I161" s="307">
        <f>-('HOJA DE TRABAJO'!R151)</f>
        <v>0</v>
      </c>
      <c r="J161" s="218"/>
    </row>
    <row r="162" spans="1:10" ht="12.75">
      <c r="A162" s="14"/>
      <c r="B162" s="19"/>
      <c r="C162" s="15"/>
      <c r="D162" s="15"/>
      <c r="E162" s="15"/>
      <c r="F162" s="15"/>
      <c r="G162" s="15"/>
      <c r="H162" s="204"/>
      <c r="I162" s="302"/>
      <c r="J162" s="16"/>
    </row>
    <row r="163" spans="1:10" ht="15.75">
      <c r="A163" s="166" t="s">
        <v>29</v>
      </c>
      <c r="B163" s="167"/>
      <c r="C163" s="167"/>
      <c r="D163" s="167"/>
      <c r="E163" s="167"/>
      <c r="F163" s="167"/>
      <c r="G163" s="167"/>
      <c r="H163" s="214"/>
      <c r="I163" s="315">
        <f>I129+I140+I156</f>
        <v>0</v>
      </c>
      <c r="J163" s="221"/>
    </row>
    <row r="164" spans="1:10" ht="13.5" thickBot="1">
      <c r="A164" s="14"/>
      <c r="B164" s="20"/>
      <c r="C164" s="15"/>
      <c r="D164" s="15"/>
      <c r="E164" s="15"/>
      <c r="F164" s="15"/>
      <c r="G164" s="15"/>
      <c r="H164" s="204"/>
      <c r="I164" s="302"/>
      <c r="J164" s="16"/>
    </row>
    <row r="165" spans="1:10" ht="13.5" thickBot="1">
      <c r="A165" s="108" t="s">
        <v>30</v>
      </c>
      <c r="B165" s="109"/>
      <c r="C165" s="109"/>
      <c r="D165" s="109"/>
      <c r="E165" s="109"/>
      <c r="F165" s="109"/>
      <c r="G165" s="109"/>
      <c r="H165" s="207"/>
      <c r="I165" s="316">
        <f>('HOJA DE TRABAJO'!M152)</f>
        <v>0</v>
      </c>
      <c r="J165" s="220"/>
    </row>
    <row r="166" spans="1:10" ht="18.75" thickBot="1">
      <c r="A166" s="108" t="s">
        <v>31</v>
      </c>
      <c r="B166" s="109"/>
      <c r="C166" s="109"/>
      <c r="D166" s="109"/>
      <c r="E166" s="109"/>
      <c r="F166" s="109"/>
      <c r="G166" s="109"/>
      <c r="H166" s="207"/>
      <c r="I166" s="317">
        <f>I75+I125+I163+I165</f>
        <v>0</v>
      </c>
      <c r="J166" s="217"/>
    </row>
    <row r="167" spans="1:10" ht="12.75">
      <c r="A167" s="25"/>
      <c r="B167" s="15"/>
      <c r="C167" s="15"/>
      <c r="D167" s="15"/>
      <c r="E167" s="15"/>
      <c r="F167" s="15"/>
      <c r="G167" s="15"/>
      <c r="H167" s="204"/>
      <c r="I167" s="302"/>
      <c r="J167" s="16"/>
    </row>
    <row r="168" spans="1:10" ht="12.75">
      <c r="A168" s="14" t="s">
        <v>25</v>
      </c>
      <c r="B168" s="15"/>
      <c r="C168" s="15"/>
      <c r="D168" s="15"/>
      <c r="E168" s="15"/>
      <c r="F168" s="15"/>
      <c r="G168" s="15"/>
      <c r="H168" s="204"/>
      <c r="I168" s="302">
        <f>'HOJA DE TRABAJO'!G51</f>
        <v>0</v>
      </c>
      <c r="J168" s="218"/>
    </row>
    <row r="169" spans="1:10" ht="12.75">
      <c r="A169" s="14"/>
      <c r="B169" s="15"/>
      <c r="C169" s="15"/>
      <c r="D169" s="15"/>
      <c r="E169" s="15"/>
      <c r="F169" s="15"/>
      <c r="G169" s="15"/>
      <c r="H169" s="204"/>
      <c r="I169" s="302"/>
      <c r="J169" s="16"/>
    </row>
    <row r="170" spans="1:10" ht="12.75">
      <c r="A170" s="14" t="s">
        <v>26</v>
      </c>
      <c r="B170" s="15"/>
      <c r="C170" s="15"/>
      <c r="D170" s="15"/>
      <c r="E170" s="15"/>
      <c r="F170" s="15"/>
      <c r="G170" s="15"/>
      <c r="H170" s="204"/>
      <c r="I170" s="302">
        <f>'HOJA DE TRABAJO'!F51</f>
        <v>0</v>
      </c>
      <c r="J170" s="218"/>
    </row>
    <row r="171" spans="1:10" ht="18.75" thickBot="1">
      <c r="A171" s="21"/>
      <c r="B171" s="22"/>
      <c r="C171" s="22"/>
      <c r="D171" s="22"/>
      <c r="E171" s="22"/>
      <c r="F171" s="22"/>
      <c r="G171" s="22"/>
      <c r="H171" s="216"/>
      <c r="I171" s="318"/>
      <c r="J171" s="110"/>
    </row>
  </sheetData>
  <sheetProtection password="AB15" sheet="1" objects="1" scenarios="1"/>
  <printOptions/>
  <pageMargins left="0.85" right="0.62" top="0.23" bottom="0.21" header="0" footer="0.12"/>
  <pageSetup fitToHeight="1" fitToWidth="1" horizontalDpi="300" verticalDpi="3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dimasdi</dc:creator>
  <cp:keywords/>
  <dc:description/>
  <cp:lastModifiedBy>Julio</cp:lastModifiedBy>
  <cp:lastPrinted>2008-11-16T23:21:30Z</cp:lastPrinted>
  <dcterms:created xsi:type="dcterms:W3CDTF">2008-05-09T10:13:47Z</dcterms:created>
  <dcterms:modified xsi:type="dcterms:W3CDTF">2016-03-31T09:05:26Z</dcterms:modified>
  <cp:category/>
  <cp:version/>
  <cp:contentType/>
  <cp:contentStatus/>
</cp:coreProperties>
</file>