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ACTIVO" sheetId="1" r:id="rId1"/>
    <sheet name="PASIVO" sheetId="2" r:id="rId2"/>
    <sheet name="DEDUCCION" sheetId="3" r:id="rId3"/>
    <sheet name="LIQUIDACION" sheetId="4" r:id="rId4"/>
  </sheets>
  <definedNames/>
  <calcPr fullCalcOnLoad="1"/>
</workbook>
</file>

<file path=xl/sharedStrings.xml><?xml version="1.0" encoding="utf-8"?>
<sst xmlns="http://schemas.openxmlformats.org/spreadsheetml/2006/main" count="114" uniqueCount="64">
  <si>
    <t>Valor activo</t>
  </si>
  <si>
    <t>TABLA DE DIFERENCIAS TEMPORARIAS DE UN ACTIVO AMORTIZABLE</t>
  </si>
  <si>
    <t>a) Contable</t>
  </si>
  <si>
    <t>b) Fiscal</t>
  </si>
  <si>
    <t>Años vida útil:</t>
  </si>
  <si>
    <t>Cuota amortización contable</t>
  </si>
  <si>
    <t>Cuota amortización fiscal</t>
  </si>
  <si>
    <t>AÑOS</t>
  </si>
  <si>
    <t>VALOR CONTABLE</t>
  </si>
  <si>
    <t>BASE FISCAL</t>
  </si>
  <si>
    <t>DIFERENCIA</t>
  </si>
  <si>
    <t>VARIACION DIFERENCIAS</t>
  </si>
  <si>
    <t>Tipo impositivo</t>
  </si>
  <si>
    <t>TOTALES</t>
  </si>
  <si>
    <t>ASIENTO</t>
  </si>
  <si>
    <t>DIFERENCIA TEMPORARIA POR UNA PROVISION DE INSOLVENCIAS</t>
  </si>
  <si>
    <t>Diferencia temporaria por una provisión para insolvencias que no es deducible el año de su dotación pero si lo es al año siguiente</t>
  </si>
  <si>
    <t>IMPORTE PROVISION</t>
  </si>
  <si>
    <t>TIPO IMPOSITIVO</t>
  </si>
  <si>
    <t>CUENTA 474</t>
  </si>
  <si>
    <t>474  a  6301</t>
  </si>
  <si>
    <t>6301 a  474</t>
  </si>
  <si>
    <t>Esta diferencia temporaria es deducible</t>
  </si>
  <si>
    <t>Aquellas deducciones y otras ventajas fiscales en la cuota del impuesto que tengan una naturaleza económica asimilable a las subvenciones, se podrán registrar de acuerdo con lo dispuesto en el apartado 4 de esta norma y en la norma relativa a subvenciones, donaciones y legados recibidos</t>
  </si>
  <si>
    <t>DIFERENCIA TEMPORARIA POR LA PERIODIFICACION DE UNA DEDUCCION</t>
  </si>
  <si>
    <t>IMPORTE DE LA DEDUCCION</t>
  </si>
  <si>
    <t>Importe</t>
  </si>
  <si>
    <t>Cuenta</t>
  </si>
  <si>
    <t xml:space="preserve">Cuenta </t>
  </si>
  <si>
    <t>a</t>
  </si>
  <si>
    <t>2.- Por la aplicación contable de la deducción contabilizada en la cuenta 1371 y por la regularización de la cuenta 837</t>
  </si>
  <si>
    <t>1.- Por el impuesto diferido correspondiente a la periodificación de la deducción</t>
  </si>
  <si>
    <t>A.- Contabilización del impuesto diferido correspondiente a la periodificación de la deducción</t>
  </si>
  <si>
    <t>2.- Por la parte de deducción que se va a palicar contablemente en los próximos ejercicios y por la regularización de la cuenta 835</t>
  </si>
  <si>
    <t>VIDA UTIL (PERIODIFICACION)</t>
  </si>
  <si>
    <t>LIQUIDACION</t>
  </si>
  <si>
    <t>Resultado contable antes de impuestos</t>
  </si>
  <si>
    <t>(+)</t>
  </si>
  <si>
    <t xml:space="preserve">Diferencias permanentes positivas </t>
  </si>
  <si>
    <t>CUENTA</t>
  </si>
  <si>
    <t>Reversión diferencia temporaria deducible</t>
  </si>
  <si>
    <t>(-)</t>
  </si>
  <si>
    <t>MOVIMIENTO</t>
  </si>
  <si>
    <t>Cargo</t>
  </si>
  <si>
    <t>Abono</t>
  </si>
  <si>
    <t>CONTRAPARTIDA</t>
  </si>
  <si>
    <t>Diferencia temporaria imponible en generación</t>
  </si>
  <si>
    <t xml:space="preserve">Diferencia temporaria deducible en generación </t>
  </si>
  <si>
    <t>Reversión diferencia temporaria imponible</t>
  </si>
  <si>
    <t>Base imponible previa</t>
  </si>
  <si>
    <t>Bases imponibles ejercicios anteriores</t>
  </si>
  <si>
    <t xml:space="preserve">Base imponible </t>
  </si>
  <si>
    <t>Cuota integra</t>
  </si>
  <si>
    <t>Deducciones y bonificaciones fiscales</t>
  </si>
  <si>
    <t>Cuota líquida</t>
  </si>
  <si>
    <t>Retenciones y pagos a cuenta</t>
  </si>
  <si>
    <t>a).- Cuota diferencial positiva</t>
  </si>
  <si>
    <t>b).- Cuota diferencial negativa</t>
  </si>
  <si>
    <t>GASTO POR IMPUESTO</t>
  </si>
  <si>
    <t>Diferido</t>
  </si>
  <si>
    <t>Corriente</t>
  </si>
  <si>
    <t>ASIENTO POR IMPUESTO CORRIENTE</t>
  </si>
  <si>
    <t>A).- SI LA CUOTA DIFERENCIAL ES POSITIVA</t>
  </si>
  <si>
    <t>B).- SI LA CUOTA DIFERENCIAL ES NEGATIVA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</si>
</sst>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4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5" borderId="0" xfId="0" applyFont="1" applyFill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36" borderId="11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B1">
      <selection activeCell="D7" sqref="D7"/>
    </sheetView>
  </sheetViews>
  <sheetFormatPr defaultColWidth="11.421875" defaultRowHeight="12.75"/>
  <cols>
    <col min="3" max="3" width="15.140625" style="0" customWidth="1"/>
    <col min="4" max="4" width="12.7109375" style="0" bestFit="1" customWidth="1"/>
    <col min="6" max="6" width="14.421875" style="0" customWidth="1"/>
    <col min="7" max="7" width="16.7109375" style="0" customWidth="1"/>
    <col min="8" max="8" width="12.57421875" style="0" customWidth="1"/>
  </cols>
  <sheetData>
    <row r="2" spans="2:10" ht="18">
      <c r="B2" s="24" t="s">
        <v>1</v>
      </c>
      <c r="C2" s="25"/>
      <c r="D2" s="25"/>
      <c r="E2" s="25"/>
      <c r="F2" s="25"/>
      <c r="G2" s="25"/>
      <c r="H2" s="25"/>
      <c r="I2" s="25"/>
      <c r="J2" s="26"/>
    </row>
    <row r="4" spans="3:8" ht="15">
      <c r="C4" s="6" t="s">
        <v>0</v>
      </c>
      <c r="D4" s="5">
        <v>10000</v>
      </c>
      <c r="E4" s="3"/>
      <c r="G4" s="7" t="s">
        <v>12</v>
      </c>
      <c r="H4" s="4">
        <v>0.3</v>
      </c>
    </row>
    <row r="5" spans="3:8" ht="15">
      <c r="C5" s="6" t="s">
        <v>4</v>
      </c>
      <c r="D5" s="5"/>
      <c r="E5" s="3"/>
      <c r="F5" s="3"/>
      <c r="G5" s="3"/>
      <c r="H5" s="3"/>
    </row>
    <row r="6" spans="3:8" ht="15">
      <c r="C6" s="6" t="s">
        <v>2</v>
      </c>
      <c r="D6" s="3">
        <v>4</v>
      </c>
      <c r="E6" s="3"/>
      <c r="F6" s="6" t="s">
        <v>5</v>
      </c>
      <c r="G6" s="6"/>
      <c r="H6" s="5">
        <f>$D$4/D6</f>
        <v>2500</v>
      </c>
    </row>
    <row r="7" spans="3:8" ht="15">
      <c r="C7" s="6" t="s">
        <v>3</v>
      </c>
      <c r="D7" s="3">
        <v>8</v>
      </c>
      <c r="E7" s="3"/>
      <c r="F7" s="6" t="s">
        <v>6</v>
      </c>
      <c r="G7" s="6"/>
      <c r="H7" s="5">
        <f>$D$4/D7</f>
        <v>1250</v>
      </c>
    </row>
    <row r="9" spans="3:10" ht="18">
      <c r="C9" s="29" t="str">
        <f>IF(D7&gt;D6,"Esta diferencia temporaria es deducible","Esta diferencia temporaria es imponible")</f>
        <v>Esta diferencia temporaria es deducible</v>
      </c>
      <c r="D9" s="30"/>
      <c r="E9" s="30"/>
      <c r="F9" s="30"/>
      <c r="G9" s="31"/>
      <c r="J9" s="1">
        <f>IF(D7&gt;D6,474,IF(D6&gt;D7,479,""))</f>
        <v>474</v>
      </c>
    </row>
    <row r="11" spans="3:10" ht="12.75">
      <c r="C11" s="28" t="s">
        <v>7</v>
      </c>
      <c r="D11" s="28" t="s">
        <v>8</v>
      </c>
      <c r="E11" s="28" t="s">
        <v>9</v>
      </c>
      <c r="F11" s="28" t="s">
        <v>10</v>
      </c>
      <c r="G11" s="28" t="s">
        <v>11</v>
      </c>
      <c r="H11" s="28" t="str">
        <f>IF(D7&gt;D6,"CUENTA 474","CUENTA 479")</f>
        <v>CUENTA 474</v>
      </c>
      <c r="I11" s="28" t="s">
        <v>14</v>
      </c>
      <c r="J11" s="28"/>
    </row>
    <row r="12" spans="3:10" ht="12.75">
      <c r="C12" s="28"/>
      <c r="D12" s="28"/>
      <c r="E12" s="28"/>
      <c r="F12" s="28"/>
      <c r="G12" s="28"/>
      <c r="H12" s="28"/>
      <c r="I12" s="28"/>
      <c r="J12" s="28"/>
    </row>
    <row r="13" spans="1:10" ht="14.25">
      <c r="A13" s="1">
        <v>1</v>
      </c>
      <c r="C13" s="8">
        <f>IF(MAX(D6:D7)&gt;A13,1,"")</f>
        <v>1</v>
      </c>
      <c r="D13" s="5">
        <f>IF(C13="","",IF($D$4-(C13*$H$6)&gt;0,$D$4-(C13*$H$6),IF(C13*$H$6&gt;=$D$4,0,"")))</f>
        <v>7500</v>
      </c>
      <c r="E13" s="5">
        <f>IF(C13="","",IF($D$4-(C13*$H$7)&gt;0,$D$4-(C13*$H$7),IF(C13*$H$7&gt;=$D$4,0,"")))</f>
        <v>8750</v>
      </c>
      <c r="F13" s="5">
        <f>IF(C13="","",MAX(D13:E13)-MIN(D13:E13))</f>
        <v>1250</v>
      </c>
      <c r="G13" s="5">
        <f>IF(C13="","",F13)</f>
        <v>1250</v>
      </c>
      <c r="H13" s="5">
        <f>IF(C13="","",G13*$H$4)</f>
        <v>375</v>
      </c>
      <c r="I13" s="27" t="str">
        <f>IF((N(H13)&gt;0)*AND($J$9=474),"474 a 6301",IF((N(H13)&lt;0)*AND($J$9=474),"6301 a 474",IF((N(H13)&gt;0)*AND($J$9=479),"6301 a 479",IF((N(H13)&lt;0)*AND($J$9=479),"479 a 6301",""))))</f>
        <v>474 a 6301</v>
      </c>
      <c r="J13" s="27"/>
    </row>
    <row r="14" spans="1:10" ht="14.25">
      <c r="A14" s="1">
        <v>2</v>
      </c>
      <c r="C14" s="8">
        <f>IF(MAX($D$6:$D$7)&gt;=A14,1+A13,"")</f>
        <v>2</v>
      </c>
      <c r="D14" s="5">
        <f>IF(C14="","",IF($D$4-(C14*$H$6)&gt;0,$D$4-(C14*$H$6),IF(C14*$H$6&gt;=$D$4,0,"")))</f>
        <v>5000</v>
      </c>
      <c r="E14" s="5">
        <f aca="true" t="shared" si="0" ref="E14:E27">IF(C14="","",IF($D$4-(C14*$H$7)&gt;0,$D$4-(C14*$H$7),IF(C14*$H$7&gt;=$D$4,0,"")))</f>
        <v>7500</v>
      </c>
      <c r="F14" s="5">
        <f aca="true" t="shared" si="1" ref="F14:F27">IF(C14="","",MAX(D14:E14)-MIN(D14:E14))</f>
        <v>2500</v>
      </c>
      <c r="G14" s="5">
        <f>IF(C14="","",F14-F13)</f>
        <v>1250</v>
      </c>
      <c r="H14" s="5">
        <f aca="true" t="shared" si="2" ref="H14:H27">IF(C14="","",G14*$H$4)</f>
        <v>375</v>
      </c>
      <c r="I14" s="27" t="str">
        <f aca="true" t="shared" si="3" ref="I14:I27">IF((N(H14)&gt;0)*AND($J$9=474),"474 a 6301",IF((N(H14)&lt;0)*AND($J$9=474),"6301 a 474",IF((N(H14)&gt;0)*AND($J$9=479),"6301 a 479",IF((N(H14)&lt;0)*AND($J$9=479),"479 a 6301",""))))</f>
        <v>474 a 6301</v>
      </c>
      <c r="J14" s="27"/>
    </row>
    <row r="15" spans="1:10" ht="14.25">
      <c r="A15" s="1">
        <v>3</v>
      </c>
      <c r="C15" s="8">
        <f aca="true" t="shared" si="4" ref="C15:C27">IF(MAX($D$6:$D$7)&gt;=A15,1+A14,"")</f>
        <v>3</v>
      </c>
      <c r="D15" s="5">
        <f>IF(C15="","",IF($D$4-(C15*$H$6)&gt;0,$D$4-(C15*$H$6),IF(C15*$H$6&gt;=$D$4,0,"")))</f>
        <v>2500</v>
      </c>
      <c r="E15" s="5">
        <f t="shared" si="0"/>
        <v>6250</v>
      </c>
      <c r="F15" s="5">
        <f t="shared" si="1"/>
        <v>3750</v>
      </c>
      <c r="G15" s="5">
        <f aca="true" t="shared" si="5" ref="G15:G27">IF(C15="","",F15-F14)</f>
        <v>1250</v>
      </c>
      <c r="H15" s="5">
        <f t="shared" si="2"/>
        <v>375</v>
      </c>
      <c r="I15" s="27" t="str">
        <f t="shared" si="3"/>
        <v>474 a 6301</v>
      </c>
      <c r="J15" s="27"/>
    </row>
    <row r="16" spans="1:10" ht="14.25">
      <c r="A16" s="1">
        <v>4</v>
      </c>
      <c r="C16" s="8">
        <f t="shared" si="4"/>
        <v>4</v>
      </c>
      <c r="D16" s="5">
        <f>IF(C16="","",IF($D$4-(C16*$H$6)&gt;0,$D$4-(C16*$H$6),IF(C16*$H$6&gt;=$D$4,0,"")))</f>
        <v>0</v>
      </c>
      <c r="E16" s="5">
        <f t="shared" si="0"/>
        <v>5000</v>
      </c>
      <c r="F16" s="5">
        <f t="shared" si="1"/>
        <v>5000</v>
      </c>
      <c r="G16" s="5">
        <f t="shared" si="5"/>
        <v>1250</v>
      </c>
      <c r="H16" s="5">
        <f t="shared" si="2"/>
        <v>375</v>
      </c>
      <c r="I16" s="27" t="str">
        <f t="shared" si="3"/>
        <v>474 a 6301</v>
      </c>
      <c r="J16" s="27"/>
    </row>
    <row r="17" spans="1:10" ht="14.25">
      <c r="A17" s="1">
        <v>5</v>
      </c>
      <c r="C17" s="8">
        <f t="shared" si="4"/>
        <v>5</v>
      </c>
      <c r="D17" s="5">
        <f aca="true" t="shared" si="6" ref="D17:D27">IF(C17="","",IF($D$4-(C17*$H$6)&gt;0,$D$4-(C17*$H$6),IF(C17*$H$6&gt;=$D$4,0,"")))</f>
        <v>0</v>
      </c>
      <c r="E17" s="5">
        <f t="shared" si="0"/>
        <v>3750</v>
      </c>
      <c r="F17" s="5">
        <f t="shared" si="1"/>
        <v>3750</v>
      </c>
      <c r="G17" s="5">
        <f t="shared" si="5"/>
        <v>-1250</v>
      </c>
      <c r="H17" s="5">
        <f t="shared" si="2"/>
        <v>-375</v>
      </c>
      <c r="I17" s="27" t="str">
        <f t="shared" si="3"/>
        <v>6301 a 474</v>
      </c>
      <c r="J17" s="27"/>
    </row>
    <row r="18" spans="1:10" ht="14.25">
      <c r="A18" s="1">
        <v>6</v>
      </c>
      <c r="C18" s="8">
        <f t="shared" si="4"/>
        <v>6</v>
      </c>
      <c r="D18" s="5">
        <f t="shared" si="6"/>
        <v>0</v>
      </c>
      <c r="E18" s="5">
        <f t="shared" si="0"/>
        <v>2500</v>
      </c>
      <c r="F18" s="5">
        <f t="shared" si="1"/>
        <v>2500</v>
      </c>
      <c r="G18" s="5">
        <f t="shared" si="5"/>
        <v>-1250</v>
      </c>
      <c r="H18" s="5">
        <f t="shared" si="2"/>
        <v>-375</v>
      </c>
      <c r="I18" s="27" t="str">
        <f t="shared" si="3"/>
        <v>6301 a 474</v>
      </c>
      <c r="J18" s="27"/>
    </row>
    <row r="19" spans="1:10" ht="14.25">
      <c r="A19" s="1">
        <v>7</v>
      </c>
      <c r="C19" s="8">
        <f t="shared" si="4"/>
        <v>7</v>
      </c>
      <c r="D19" s="5">
        <f t="shared" si="6"/>
        <v>0</v>
      </c>
      <c r="E19" s="5">
        <f t="shared" si="0"/>
        <v>1250</v>
      </c>
      <c r="F19" s="5">
        <f t="shared" si="1"/>
        <v>1250</v>
      </c>
      <c r="G19" s="5">
        <f t="shared" si="5"/>
        <v>-1250</v>
      </c>
      <c r="H19" s="5">
        <f t="shared" si="2"/>
        <v>-375</v>
      </c>
      <c r="I19" s="27" t="str">
        <f t="shared" si="3"/>
        <v>6301 a 474</v>
      </c>
      <c r="J19" s="27"/>
    </row>
    <row r="20" spans="1:10" ht="14.25">
      <c r="A20" s="1">
        <v>8</v>
      </c>
      <c r="C20" s="8">
        <f t="shared" si="4"/>
        <v>8</v>
      </c>
      <c r="D20" s="5">
        <f t="shared" si="6"/>
        <v>0</v>
      </c>
      <c r="E20" s="5">
        <f t="shared" si="0"/>
        <v>0</v>
      </c>
      <c r="F20" s="5">
        <f t="shared" si="1"/>
        <v>0</v>
      </c>
      <c r="G20" s="5">
        <f t="shared" si="5"/>
        <v>-1250</v>
      </c>
      <c r="H20" s="5">
        <f t="shared" si="2"/>
        <v>-375</v>
      </c>
      <c r="I20" s="27" t="str">
        <f t="shared" si="3"/>
        <v>6301 a 474</v>
      </c>
      <c r="J20" s="27"/>
    </row>
    <row r="21" spans="1:10" ht="14.25">
      <c r="A21" s="1">
        <v>9</v>
      </c>
      <c r="C21" s="8">
        <f t="shared" si="4"/>
      </c>
      <c r="D21" s="5">
        <f t="shared" si="6"/>
      </c>
      <c r="E21" s="5">
        <f t="shared" si="0"/>
      </c>
      <c r="F21" s="5">
        <f t="shared" si="1"/>
      </c>
      <c r="G21" s="5">
        <f t="shared" si="5"/>
      </c>
      <c r="H21" s="5">
        <f t="shared" si="2"/>
      </c>
      <c r="I21" s="27">
        <f t="shared" si="3"/>
      </c>
      <c r="J21" s="27"/>
    </row>
    <row r="22" spans="1:10" ht="14.25">
      <c r="A22" s="1">
        <v>10</v>
      </c>
      <c r="C22" s="8">
        <f t="shared" si="4"/>
      </c>
      <c r="D22" s="5">
        <f t="shared" si="6"/>
      </c>
      <c r="E22" s="5">
        <f t="shared" si="0"/>
      </c>
      <c r="F22" s="5">
        <f t="shared" si="1"/>
      </c>
      <c r="G22" s="5">
        <f t="shared" si="5"/>
      </c>
      <c r="H22" s="5">
        <f t="shared" si="2"/>
      </c>
      <c r="I22" s="27">
        <f>IF((N(H22)&gt;0)*AND($J$9=474),"474 a 6301",IF((N(H22)&lt;0)*AND($J$9=474),"6301 a 474",IF((N(H22)&gt;0)*AND($J$9=479),"6301 a 479",IF((N(H22)&lt;0)*AND($J$9=479),"479 a 6301",""))))</f>
      </c>
      <c r="J22" s="27"/>
    </row>
    <row r="23" spans="1:10" ht="14.25">
      <c r="A23" s="1">
        <v>11</v>
      </c>
      <c r="C23" s="8">
        <f t="shared" si="4"/>
      </c>
      <c r="D23" s="5">
        <f t="shared" si="6"/>
      </c>
      <c r="E23" s="5">
        <f t="shared" si="0"/>
      </c>
      <c r="F23" s="5">
        <f t="shared" si="1"/>
      </c>
      <c r="G23" s="5">
        <f t="shared" si="5"/>
      </c>
      <c r="H23" s="5">
        <f t="shared" si="2"/>
      </c>
      <c r="I23" s="27">
        <f t="shared" si="3"/>
      </c>
      <c r="J23" s="27"/>
    </row>
    <row r="24" spans="1:10" ht="14.25">
      <c r="A24" s="1">
        <v>12</v>
      </c>
      <c r="C24" s="8">
        <f t="shared" si="4"/>
      </c>
      <c r="D24" s="5">
        <f t="shared" si="6"/>
      </c>
      <c r="E24" s="5">
        <f t="shared" si="0"/>
      </c>
      <c r="F24" s="5">
        <f t="shared" si="1"/>
      </c>
      <c r="G24" s="5">
        <f t="shared" si="5"/>
      </c>
      <c r="H24" s="5">
        <f t="shared" si="2"/>
      </c>
      <c r="I24" s="27">
        <f t="shared" si="3"/>
      </c>
      <c r="J24" s="27"/>
    </row>
    <row r="25" spans="1:10" ht="14.25">
      <c r="A25" s="1">
        <v>13</v>
      </c>
      <c r="C25" s="8">
        <f t="shared" si="4"/>
      </c>
      <c r="D25" s="5">
        <f t="shared" si="6"/>
      </c>
      <c r="E25" s="5">
        <f t="shared" si="0"/>
      </c>
      <c r="F25" s="5">
        <f t="shared" si="1"/>
      </c>
      <c r="G25" s="5">
        <f t="shared" si="5"/>
      </c>
      <c r="H25" s="5">
        <f t="shared" si="2"/>
      </c>
      <c r="I25" s="27">
        <f t="shared" si="3"/>
      </c>
      <c r="J25" s="27"/>
    </row>
    <row r="26" spans="1:10" ht="14.25">
      <c r="A26" s="1">
        <v>14</v>
      </c>
      <c r="C26" s="8">
        <f t="shared" si="4"/>
      </c>
      <c r="D26" s="5">
        <f t="shared" si="6"/>
      </c>
      <c r="E26" s="5">
        <f t="shared" si="0"/>
      </c>
      <c r="F26" s="5">
        <f t="shared" si="1"/>
      </c>
      <c r="G26" s="5">
        <f t="shared" si="5"/>
      </c>
      <c r="H26" s="5">
        <f t="shared" si="2"/>
      </c>
      <c r="I26" s="27">
        <f t="shared" si="3"/>
      </c>
      <c r="J26" s="27"/>
    </row>
    <row r="27" spans="1:10" ht="14.25">
      <c r="A27" s="1">
        <v>15</v>
      </c>
      <c r="C27" s="8">
        <f t="shared" si="4"/>
      </c>
      <c r="D27" s="5">
        <f t="shared" si="6"/>
      </c>
      <c r="E27" s="5">
        <f t="shared" si="0"/>
      </c>
      <c r="F27" s="5">
        <f t="shared" si="1"/>
      </c>
      <c r="G27" s="5">
        <f t="shared" si="5"/>
      </c>
      <c r="H27" s="5">
        <f t="shared" si="2"/>
      </c>
      <c r="I27" s="27">
        <f t="shared" si="3"/>
      </c>
      <c r="J27" s="27"/>
    </row>
    <row r="28" spans="6:8" ht="15">
      <c r="F28" s="9" t="s">
        <v>13</v>
      </c>
      <c r="G28" s="10">
        <f>IF(SUM(G13:G27)&lt;&gt;0,"",SUM(G13:G27))</f>
        <v>0</v>
      </c>
      <c r="H28" s="10">
        <f>IF(SUM(H13:H27)&lt;&gt;0,"",SUM(H13:H27))</f>
        <v>0</v>
      </c>
    </row>
  </sheetData>
  <sheetProtection/>
  <mergeCells count="24">
    <mergeCell ref="I26:J26"/>
    <mergeCell ref="I27:J27"/>
    <mergeCell ref="I20:J20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G11:G12"/>
    <mergeCell ref="H11:H12"/>
    <mergeCell ref="B2:J2"/>
    <mergeCell ref="I13:J13"/>
    <mergeCell ref="I14:J14"/>
    <mergeCell ref="I15:J15"/>
    <mergeCell ref="I11:J12"/>
    <mergeCell ref="C9:G9"/>
    <mergeCell ref="C11:C12"/>
    <mergeCell ref="D11:D12"/>
    <mergeCell ref="E11:E12"/>
    <mergeCell ref="F11:F12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6"/>
  <sheetViews>
    <sheetView zoomScalePageLayoutView="0" workbookViewId="0" topLeftCell="A1">
      <selection activeCell="D6" sqref="D6"/>
    </sheetView>
  </sheetViews>
  <sheetFormatPr defaultColWidth="11.421875" defaultRowHeight="12.75"/>
  <cols>
    <col min="3" max="3" width="13.140625" style="0" customWidth="1"/>
    <col min="5" max="5" width="14.57421875" style="0" customWidth="1"/>
    <col min="6" max="6" width="15.421875" style="0" customWidth="1"/>
  </cols>
  <sheetData>
    <row r="2" spans="2:10" ht="18">
      <c r="B2" s="24" t="s">
        <v>15</v>
      </c>
      <c r="C2" s="25"/>
      <c r="D2" s="25"/>
      <c r="E2" s="25"/>
      <c r="F2" s="25"/>
      <c r="G2" s="25"/>
      <c r="H2" s="25"/>
      <c r="I2" s="25"/>
      <c r="J2" s="26"/>
    </row>
    <row r="4" ht="12.75">
      <c r="B4" s="11" t="s">
        <v>16</v>
      </c>
    </row>
    <row r="6" spans="2:4" ht="12.75">
      <c r="B6" s="27" t="s">
        <v>17</v>
      </c>
      <c r="C6" s="27"/>
      <c r="D6" s="13">
        <v>2000</v>
      </c>
    </row>
    <row r="7" spans="2:4" ht="12.75">
      <c r="B7" s="27" t="s">
        <v>18</v>
      </c>
      <c r="C7" s="27"/>
      <c r="D7" s="12">
        <v>0.3</v>
      </c>
    </row>
    <row r="8" spans="2:4" ht="12.75">
      <c r="B8" s="2"/>
      <c r="C8" s="2"/>
      <c r="D8" s="12"/>
    </row>
    <row r="9" spans="2:7" ht="18">
      <c r="B9" s="2"/>
      <c r="C9" s="29" t="s">
        <v>22</v>
      </c>
      <c r="D9" s="30"/>
      <c r="E9" s="30"/>
      <c r="F9" s="30"/>
      <c r="G9" s="31"/>
    </row>
    <row r="11" spans="2:9" ht="12.75">
      <c r="B11" s="28" t="s">
        <v>7</v>
      </c>
      <c r="C11" s="28" t="s">
        <v>8</v>
      </c>
      <c r="D11" s="28" t="s">
        <v>9</v>
      </c>
      <c r="E11" s="28" t="s">
        <v>10</v>
      </c>
      <c r="F11" s="28" t="s">
        <v>11</v>
      </c>
      <c r="G11" s="28" t="s">
        <v>19</v>
      </c>
      <c r="H11" s="28" t="s">
        <v>14</v>
      </c>
      <c r="I11" s="28"/>
    </row>
    <row r="12" spans="2:9" ht="12.75">
      <c r="B12" s="28"/>
      <c r="C12" s="28"/>
      <c r="D12" s="28"/>
      <c r="E12" s="28"/>
      <c r="F12" s="28"/>
      <c r="G12" s="28"/>
      <c r="H12" s="28"/>
      <c r="I12" s="28"/>
    </row>
    <row r="13" spans="2:9" ht="12.75">
      <c r="B13" s="2">
        <v>1</v>
      </c>
      <c r="C13" s="13">
        <f>D6</f>
        <v>2000</v>
      </c>
      <c r="D13" s="13">
        <v>0</v>
      </c>
      <c r="E13" s="13">
        <f>C13-D13</f>
        <v>2000</v>
      </c>
      <c r="F13" s="13">
        <f>E13</f>
        <v>2000</v>
      </c>
      <c r="G13" s="13">
        <f>D7*F13</f>
        <v>600</v>
      </c>
      <c r="H13" s="27" t="s">
        <v>20</v>
      </c>
      <c r="I13" s="27"/>
    </row>
    <row r="14" spans="2:9" ht="12.75">
      <c r="B14" s="2">
        <v>2</v>
      </c>
      <c r="C14" s="13">
        <f>D6</f>
        <v>2000</v>
      </c>
      <c r="D14" s="13">
        <f>D6</f>
        <v>2000</v>
      </c>
      <c r="E14" s="13">
        <f>C14-D14</f>
        <v>0</v>
      </c>
      <c r="F14" s="13">
        <f>E14-E13</f>
        <v>-2000</v>
      </c>
      <c r="G14" s="13">
        <f>D7*F14</f>
        <v>-600</v>
      </c>
      <c r="H14" s="27" t="s">
        <v>21</v>
      </c>
      <c r="I14" s="27"/>
    </row>
    <row r="16" spans="5:7" ht="12.75">
      <c r="E16" s="14" t="s">
        <v>13</v>
      </c>
      <c r="F16" s="15">
        <f>F13+F14</f>
        <v>0</v>
      </c>
      <c r="G16" s="15">
        <f>G13+G14</f>
        <v>0</v>
      </c>
    </row>
  </sheetData>
  <sheetProtection/>
  <mergeCells count="13">
    <mergeCell ref="H13:I13"/>
    <mergeCell ref="H14:I14"/>
    <mergeCell ref="C9:G9"/>
    <mergeCell ref="B2:J2"/>
    <mergeCell ref="B6:C6"/>
    <mergeCell ref="B7:C7"/>
    <mergeCell ref="B11:B12"/>
    <mergeCell ref="C11:C12"/>
    <mergeCell ref="D11:D12"/>
    <mergeCell ref="E11:E12"/>
    <mergeCell ref="F11:F12"/>
    <mergeCell ref="G11:G12"/>
    <mergeCell ref="H11:I12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3"/>
  <sheetViews>
    <sheetView zoomScalePageLayoutView="0" workbookViewId="0" topLeftCell="A3">
      <selection activeCell="D19" sqref="D19:F19"/>
    </sheetView>
  </sheetViews>
  <sheetFormatPr defaultColWidth="11.421875" defaultRowHeight="12.75"/>
  <sheetData>
    <row r="2" spans="2:10" ht="18">
      <c r="B2" s="24" t="s">
        <v>24</v>
      </c>
      <c r="C2" s="25"/>
      <c r="D2" s="25"/>
      <c r="E2" s="25"/>
      <c r="F2" s="25"/>
      <c r="G2" s="25"/>
      <c r="H2" s="25"/>
      <c r="I2" s="25"/>
      <c r="J2" s="26"/>
    </row>
    <row r="4" spans="3:10" ht="12.75">
      <c r="C4" s="33" t="s">
        <v>23</v>
      </c>
      <c r="D4" s="33"/>
      <c r="E4" s="33"/>
      <c r="F4" s="33"/>
      <c r="G4" s="33"/>
      <c r="H4" s="33"/>
      <c r="I4" s="33"/>
      <c r="J4" s="33"/>
    </row>
    <row r="5" spans="3:10" ht="12.75">
      <c r="C5" s="33"/>
      <c r="D5" s="33"/>
      <c r="E5" s="33"/>
      <c r="F5" s="33"/>
      <c r="G5" s="33"/>
      <c r="H5" s="33"/>
      <c r="I5" s="33"/>
      <c r="J5" s="33"/>
    </row>
    <row r="6" spans="3:10" ht="12.75">
      <c r="C6" s="33"/>
      <c r="D6" s="33"/>
      <c r="E6" s="33"/>
      <c r="F6" s="33"/>
      <c r="G6" s="33"/>
      <c r="H6" s="33"/>
      <c r="I6" s="33"/>
      <c r="J6" s="33"/>
    </row>
    <row r="9" spans="3:6" ht="12.75">
      <c r="C9" s="34" t="s">
        <v>25</v>
      </c>
      <c r="D9" s="34"/>
      <c r="E9" s="34"/>
      <c r="F9" s="13">
        <v>500</v>
      </c>
    </row>
    <row r="10" spans="3:6" ht="12.75">
      <c r="C10" s="34" t="s">
        <v>34</v>
      </c>
      <c r="D10" s="34"/>
      <c r="E10" s="34"/>
      <c r="F10">
        <v>5</v>
      </c>
    </row>
    <row r="12" ht="12.75">
      <c r="C12" s="11" t="s">
        <v>32</v>
      </c>
    </row>
    <row r="14" ht="12.75">
      <c r="C14" t="s">
        <v>31</v>
      </c>
    </row>
    <row r="15" spans="3:7" ht="12.75">
      <c r="C15" s="17" t="s">
        <v>26</v>
      </c>
      <c r="D15" s="17" t="s">
        <v>27</v>
      </c>
      <c r="E15" s="17"/>
      <c r="F15" s="17" t="s">
        <v>28</v>
      </c>
      <c r="G15" s="17" t="s">
        <v>26</v>
      </c>
    </row>
    <row r="16" spans="3:7" ht="12.75">
      <c r="C16" s="13">
        <f>(F10-1)*(F9/F10)</f>
        <v>400</v>
      </c>
      <c r="D16" s="16">
        <v>6301</v>
      </c>
      <c r="E16" s="2" t="s">
        <v>29</v>
      </c>
      <c r="F16" s="16">
        <v>835</v>
      </c>
      <c r="G16" s="13">
        <f>C16</f>
        <v>400</v>
      </c>
    </row>
    <row r="18" ht="12.75">
      <c r="C18" t="s">
        <v>33</v>
      </c>
    </row>
    <row r="19" spans="3:7" ht="12.75">
      <c r="C19" s="17" t="s">
        <v>26</v>
      </c>
      <c r="D19" s="17" t="s">
        <v>27</v>
      </c>
      <c r="E19" s="17"/>
      <c r="F19" s="17" t="s">
        <v>28</v>
      </c>
      <c r="G19" s="17" t="s">
        <v>26</v>
      </c>
    </row>
    <row r="20" spans="3:7" ht="12.75">
      <c r="C20" s="13">
        <f>C16</f>
        <v>400</v>
      </c>
      <c r="D20" s="16">
        <v>835</v>
      </c>
      <c r="E20" s="2" t="s">
        <v>29</v>
      </c>
      <c r="F20" s="16">
        <v>1371</v>
      </c>
      <c r="G20" s="13">
        <f>C16</f>
        <v>400</v>
      </c>
    </row>
    <row r="23" spans="3:10" ht="12.75">
      <c r="C23" s="32" t="str">
        <f>"B.- Por cada uno de los"&amp;" "&amp;(F10-1)&amp;" "&amp;"años posteriores en los que se va a aplicar contablemente la deducción"</f>
        <v>B.- Por cada uno de los 4 años posteriores en los que se va a aplicar contablemente la deducción</v>
      </c>
      <c r="D23" s="32"/>
      <c r="E23" s="32"/>
      <c r="F23" s="32"/>
      <c r="G23" s="32"/>
      <c r="H23" s="32"/>
      <c r="I23" s="32"/>
      <c r="J23" s="32"/>
    </row>
    <row r="25" ht="12.75">
      <c r="C25" t="s">
        <v>31</v>
      </c>
    </row>
    <row r="27" spans="3:7" ht="12.75">
      <c r="C27" s="17" t="s">
        <v>26</v>
      </c>
      <c r="D27" s="17" t="s">
        <v>27</v>
      </c>
      <c r="E27" s="17"/>
      <c r="F27" s="17" t="s">
        <v>28</v>
      </c>
      <c r="G27" s="17" t="s">
        <v>26</v>
      </c>
    </row>
    <row r="28" spans="3:7" ht="12.75">
      <c r="C28" s="13">
        <f>(F9/F10)</f>
        <v>100</v>
      </c>
      <c r="D28" s="16">
        <v>837</v>
      </c>
      <c r="E28" s="2" t="s">
        <v>29</v>
      </c>
      <c r="F28" s="16">
        <v>6301</v>
      </c>
      <c r="G28" s="13">
        <f>C28</f>
        <v>100</v>
      </c>
    </row>
    <row r="30" ht="12.75">
      <c r="C30" t="s">
        <v>30</v>
      </c>
    </row>
    <row r="32" spans="3:7" ht="12.75">
      <c r="C32" s="17" t="s">
        <v>26</v>
      </c>
      <c r="D32" s="17" t="s">
        <v>27</v>
      </c>
      <c r="E32" s="17"/>
      <c r="F32" s="17" t="s">
        <v>28</v>
      </c>
      <c r="G32" s="17" t="s">
        <v>26</v>
      </c>
    </row>
    <row r="33" spans="3:7" ht="12.75">
      <c r="C33" s="13">
        <f>C28</f>
        <v>100</v>
      </c>
      <c r="D33" s="16">
        <v>1371</v>
      </c>
      <c r="E33" s="2" t="s">
        <v>29</v>
      </c>
      <c r="F33" s="16">
        <v>837</v>
      </c>
      <c r="G33" s="13">
        <f>C28</f>
        <v>100</v>
      </c>
    </row>
  </sheetData>
  <sheetProtection/>
  <mergeCells count="5">
    <mergeCell ref="C23:J23"/>
    <mergeCell ref="C4:J6"/>
    <mergeCell ref="B2:J2"/>
    <mergeCell ref="C9:E9"/>
    <mergeCell ref="C10:E10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18" customWidth="1"/>
    <col min="5" max="5" width="18.57421875" style="18" customWidth="1"/>
    <col min="6" max="7" width="11.421875" style="18" customWidth="1"/>
    <col min="8" max="8" width="15.7109375" style="18" customWidth="1"/>
    <col min="9" max="9" width="20.8515625" style="18" customWidth="1"/>
    <col min="10" max="10" width="13.8515625" style="18" customWidth="1"/>
    <col min="11" max="16384" width="11.421875" style="18" customWidth="1"/>
  </cols>
  <sheetData>
    <row r="2" spans="2:10" ht="18">
      <c r="B2" s="37" t="s">
        <v>35</v>
      </c>
      <c r="C2" s="38"/>
      <c r="J2" s="36" t="s">
        <v>58</v>
      </c>
    </row>
    <row r="3" ht="15" customHeight="1">
      <c r="J3" s="36"/>
    </row>
    <row r="4" spans="2:10" ht="15.75">
      <c r="B4" s="35" t="s">
        <v>36</v>
      </c>
      <c r="C4" s="35"/>
      <c r="D4" s="35"/>
      <c r="E4" s="35"/>
      <c r="G4" s="19" t="s">
        <v>39</v>
      </c>
      <c r="H4" s="18" t="s">
        <v>42</v>
      </c>
      <c r="I4" s="18" t="s">
        <v>45</v>
      </c>
      <c r="J4" s="36"/>
    </row>
    <row r="5" spans="2:6" ht="18">
      <c r="B5" s="35" t="s">
        <v>38</v>
      </c>
      <c r="C5" s="35"/>
      <c r="D5" s="35"/>
      <c r="E5" s="35"/>
      <c r="F5" s="20" t="s">
        <v>37</v>
      </c>
    </row>
    <row r="6" spans="2:10" ht="18">
      <c r="B6" s="35" t="s">
        <v>47</v>
      </c>
      <c r="C6" s="35"/>
      <c r="D6" s="35"/>
      <c r="E6" s="35"/>
      <c r="F6" s="20" t="s">
        <v>37</v>
      </c>
      <c r="G6" s="19">
        <v>474</v>
      </c>
      <c r="H6" s="18" t="s">
        <v>43</v>
      </c>
      <c r="I6" s="19">
        <v>6301</v>
      </c>
      <c r="J6" s="18" t="s">
        <v>59</v>
      </c>
    </row>
    <row r="7" spans="2:10" ht="18">
      <c r="B7" s="35" t="s">
        <v>40</v>
      </c>
      <c r="C7" s="35"/>
      <c r="D7" s="35"/>
      <c r="E7" s="35"/>
      <c r="F7" s="20" t="s">
        <v>41</v>
      </c>
      <c r="G7" s="19">
        <v>474</v>
      </c>
      <c r="H7" s="18" t="s">
        <v>44</v>
      </c>
      <c r="I7" s="19">
        <v>6301</v>
      </c>
      <c r="J7" s="18" t="s">
        <v>59</v>
      </c>
    </row>
    <row r="8" spans="2:10" ht="18">
      <c r="B8" s="35" t="s">
        <v>46</v>
      </c>
      <c r="C8" s="35"/>
      <c r="D8" s="35"/>
      <c r="E8" s="35"/>
      <c r="F8" s="20" t="s">
        <v>41</v>
      </c>
      <c r="G8" s="19">
        <v>479</v>
      </c>
      <c r="H8" s="18" t="s">
        <v>44</v>
      </c>
      <c r="I8" s="19">
        <v>6301</v>
      </c>
      <c r="J8" s="18" t="s">
        <v>59</v>
      </c>
    </row>
    <row r="9" spans="2:10" ht="18">
      <c r="B9" s="35" t="s">
        <v>48</v>
      </c>
      <c r="C9" s="35"/>
      <c r="D9" s="35"/>
      <c r="E9" s="35"/>
      <c r="F9" s="20" t="s">
        <v>37</v>
      </c>
      <c r="G9" s="19">
        <v>479</v>
      </c>
      <c r="H9" s="18" t="s">
        <v>43</v>
      </c>
      <c r="I9" s="19">
        <v>6301</v>
      </c>
      <c r="J9" s="18" t="s">
        <v>59</v>
      </c>
    </row>
    <row r="10" spans="2:6" ht="18">
      <c r="B10" s="35" t="s">
        <v>49</v>
      </c>
      <c r="C10" s="35"/>
      <c r="D10" s="35"/>
      <c r="E10" s="35"/>
      <c r="F10" s="21"/>
    </row>
    <row r="11" spans="2:10" ht="18">
      <c r="B11" s="35" t="s">
        <v>50</v>
      </c>
      <c r="C11" s="35"/>
      <c r="D11" s="35"/>
      <c r="E11" s="35"/>
      <c r="F11" s="20" t="s">
        <v>41</v>
      </c>
      <c r="G11" s="19">
        <v>4745</v>
      </c>
      <c r="H11" s="18" t="s">
        <v>44</v>
      </c>
      <c r="I11" s="19">
        <v>6301</v>
      </c>
      <c r="J11" s="18" t="s">
        <v>59</v>
      </c>
    </row>
    <row r="12" spans="2:6" ht="18">
      <c r="B12" s="35" t="s">
        <v>51</v>
      </c>
      <c r="C12" s="35"/>
      <c r="D12" s="35"/>
      <c r="E12" s="35"/>
      <c r="F12" s="21"/>
    </row>
    <row r="13" spans="2:6" ht="18">
      <c r="B13" s="35" t="s">
        <v>12</v>
      </c>
      <c r="C13" s="35"/>
      <c r="D13" s="35"/>
      <c r="E13" s="35"/>
      <c r="F13" s="21"/>
    </row>
    <row r="14" spans="2:6" ht="18">
      <c r="B14" s="35" t="s">
        <v>52</v>
      </c>
      <c r="C14" s="35"/>
      <c r="D14" s="35"/>
      <c r="E14" s="35"/>
      <c r="F14" s="21"/>
    </row>
    <row r="15" spans="2:6" ht="18">
      <c r="B15" s="35" t="s">
        <v>53</v>
      </c>
      <c r="C15" s="35"/>
      <c r="D15" s="35"/>
      <c r="E15" s="35"/>
      <c r="F15" s="20" t="s">
        <v>41</v>
      </c>
    </row>
    <row r="16" spans="2:10" ht="18">
      <c r="B16" s="35" t="s">
        <v>54</v>
      </c>
      <c r="C16" s="35"/>
      <c r="D16" s="35"/>
      <c r="E16" s="35"/>
      <c r="F16" s="21"/>
      <c r="G16" s="19">
        <v>6300</v>
      </c>
      <c r="H16" s="18" t="s">
        <v>43</v>
      </c>
      <c r="I16" s="19">
        <v>4752</v>
      </c>
      <c r="J16" s="18" t="s">
        <v>60</v>
      </c>
    </row>
    <row r="17" spans="2:10" ht="18">
      <c r="B17" s="35" t="s">
        <v>55</v>
      </c>
      <c r="C17" s="35"/>
      <c r="D17" s="35"/>
      <c r="E17" s="35"/>
      <c r="F17" s="20" t="s">
        <v>41</v>
      </c>
      <c r="G17" s="19">
        <v>473</v>
      </c>
      <c r="H17" s="18" t="s">
        <v>44</v>
      </c>
      <c r="I17" s="19">
        <v>6300</v>
      </c>
      <c r="J17" s="18" t="s">
        <v>60</v>
      </c>
    </row>
    <row r="18" spans="2:10" ht="18">
      <c r="B18" s="35" t="s">
        <v>56</v>
      </c>
      <c r="C18" s="35"/>
      <c r="D18" s="35"/>
      <c r="E18" s="35"/>
      <c r="F18" s="21"/>
      <c r="G18" s="19">
        <v>4752</v>
      </c>
      <c r="H18" s="18" t="s">
        <v>44</v>
      </c>
      <c r="I18" s="19">
        <v>6300</v>
      </c>
      <c r="J18" s="18" t="s">
        <v>60</v>
      </c>
    </row>
    <row r="19" spans="2:9" ht="18">
      <c r="B19" s="35" t="s">
        <v>57</v>
      </c>
      <c r="C19" s="35"/>
      <c r="D19" s="35"/>
      <c r="E19" s="35"/>
      <c r="F19" s="21"/>
      <c r="G19" s="19">
        <v>4709</v>
      </c>
      <c r="H19" s="18" t="s">
        <v>43</v>
      </c>
      <c r="I19" s="19">
        <v>473</v>
      </c>
    </row>
    <row r="23" ht="15.75">
      <c r="C23" s="18" t="s">
        <v>61</v>
      </c>
    </row>
    <row r="25" ht="15.75">
      <c r="C25" s="18" t="s">
        <v>62</v>
      </c>
    </row>
    <row r="26" spans="4:6" ht="15.75">
      <c r="D26" s="22" t="s">
        <v>27</v>
      </c>
      <c r="E26" s="17"/>
      <c r="F26" s="22" t="s">
        <v>28</v>
      </c>
    </row>
    <row r="27" spans="4:6" ht="15.75">
      <c r="D27" s="23">
        <v>6300</v>
      </c>
      <c r="E27" s="19" t="s">
        <v>29</v>
      </c>
      <c r="F27" s="23">
        <v>473</v>
      </c>
    </row>
    <row r="28" ht="15.75">
      <c r="F28" s="23">
        <v>4752</v>
      </c>
    </row>
    <row r="30" ht="15.75">
      <c r="C30" s="18" t="s">
        <v>63</v>
      </c>
    </row>
    <row r="31" spans="4:6" ht="15.75">
      <c r="D31" s="22" t="s">
        <v>27</v>
      </c>
      <c r="E31" s="17"/>
      <c r="F31" s="22" t="s">
        <v>28</v>
      </c>
    </row>
    <row r="32" spans="4:6" ht="15.75">
      <c r="D32" s="23">
        <v>4709</v>
      </c>
      <c r="E32" s="19" t="s">
        <v>29</v>
      </c>
      <c r="F32" s="23">
        <v>473</v>
      </c>
    </row>
  </sheetData>
  <sheetProtection/>
  <mergeCells count="18">
    <mergeCell ref="B7:E7"/>
    <mergeCell ref="B8:E8"/>
    <mergeCell ref="B9:E9"/>
    <mergeCell ref="B10:E10"/>
    <mergeCell ref="B2:C2"/>
    <mergeCell ref="B5:E5"/>
    <mergeCell ref="B4:E4"/>
    <mergeCell ref="B6:E6"/>
    <mergeCell ref="B19:E19"/>
    <mergeCell ref="J2:J4"/>
    <mergeCell ref="B15:E15"/>
    <mergeCell ref="B16:E16"/>
    <mergeCell ref="B17:E17"/>
    <mergeCell ref="B18:E18"/>
    <mergeCell ref="B11:E11"/>
    <mergeCell ref="B12:E12"/>
    <mergeCell ref="B13:E13"/>
    <mergeCell ref="B14:E1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Bonmati Martinez</dc:creator>
  <cp:keywords/>
  <dc:description/>
  <cp:lastModifiedBy>JULIO</cp:lastModifiedBy>
  <dcterms:created xsi:type="dcterms:W3CDTF">2008-11-25T11:02:23Z</dcterms:created>
  <dcterms:modified xsi:type="dcterms:W3CDTF">2015-03-04T17:08:47Z</dcterms:modified>
  <cp:category/>
  <cp:version/>
  <cp:contentType/>
  <cp:contentStatus/>
</cp:coreProperties>
</file>